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49DDE386-B48C-4B4B-A545-7BAAA4080D7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koperty bąbel. i RBD" sheetId="1" r:id="rId1"/>
  </sheets>
  <calcPr calcId="181029"/>
</workbook>
</file>

<file path=xl/calcChain.xml><?xml version="1.0" encoding="utf-8"?>
<calcChain xmlns="http://schemas.openxmlformats.org/spreadsheetml/2006/main">
  <c r="AG17" i="1" l="1"/>
  <c r="R64" i="1"/>
  <c r="X64" i="1"/>
  <c r="Q64" i="1"/>
  <c r="M64" i="1"/>
  <c r="M56" i="1"/>
  <c r="Q56" i="1"/>
  <c r="X56" i="1"/>
  <c r="AG56" i="1"/>
  <c r="R56" i="1" s="1"/>
  <c r="M57" i="1"/>
  <c r="Q57" i="1"/>
  <c r="X57" i="1"/>
  <c r="AG57" i="1"/>
  <c r="R57" i="1" s="1"/>
  <c r="M58" i="1"/>
  <c r="Q58" i="1"/>
  <c r="X58" i="1"/>
  <c r="AG58" i="1"/>
  <c r="AF58" i="1" s="1"/>
  <c r="M59" i="1"/>
  <c r="Q59" i="1"/>
  <c r="X59" i="1"/>
  <c r="AG59" i="1"/>
  <c r="AF59" i="1" s="1"/>
  <c r="M60" i="1"/>
  <c r="Q60" i="1"/>
  <c r="R60" i="1"/>
  <c r="X60" i="1"/>
  <c r="AG60" i="1"/>
  <c r="AF60" i="1" s="1"/>
  <c r="M61" i="1"/>
  <c r="Q61" i="1"/>
  <c r="X61" i="1"/>
  <c r="AG61" i="1"/>
  <c r="AF61" i="1" s="1"/>
  <c r="AF57" i="1" l="1"/>
  <c r="R58" i="1"/>
  <c r="R61" i="1"/>
  <c r="R59" i="1"/>
  <c r="AF56" i="1"/>
  <c r="M3" i="1"/>
  <c r="Q3" i="1"/>
  <c r="X3" i="1"/>
  <c r="AG3" i="1"/>
  <c r="R3" i="1" s="1"/>
  <c r="M4" i="1"/>
  <c r="Q4" i="1"/>
  <c r="X4" i="1"/>
  <c r="AG4" i="1"/>
  <c r="R4" i="1" s="1"/>
  <c r="M5" i="1"/>
  <c r="Q5" i="1"/>
  <c r="X5" i="1"/>
  <c r="AG5" i="1"/>
  <c r="R5" i="1" s="1"/>
  <c r="M6" i="1"/>
  <c r="Q6" i="1"/>
  <c r="X6" i="1"/>
  <c r="AG6" i="1"/>
  <c r="AF6" i="1" s="1"/>
  <c r="M7" i="1"/>
  <c r="Q7" i="1"/>
  <c r="X7" i="1"/>
  <c r="AG7" i="1"/>
  <c r="R7" i="1" s="1"/>
  <c r="M8" i="1"/>
  <c r="Q8" i="1"/>
  <c r="X8" i="1"/>
  <c r="AG8" i="1"/>
  <c r="R8" i="1" s="1"/>
  <c r="M9" i="1"/>
  <c r="Q9" i="1"/>
  <c r="X9" i="1"/>
  <c r="AG9" i="1"/>
  <c r="AF9" i="1" s="1"/>
  <c r="M10" i="1"/>
  <c r="Q10" i="1"/>
  <c r="X10" i="1"/>
  <c r="AG10" i="1"/>
  <c r="R10" i="1" s="1"/>
  <c r="M11" i="1"/>
  <c r="Q11" i="1"/>
  <c r="X11" i="1"/>
  <c r="AG11" i="1"/>
  <c r="R11" i="1" s="1"/>
  <c r="M12" i="1"/>
  <c r="Q12" i="1"/>
  <c r="X12" i="1"/>
  <c r="AG12" i="1"/>
  <c r="R12" i="1" s="1"/>
  <c r="M13" i="1"/>
  <c r="Q13" i="1"/>
  <c r="X13" i="1"/>
  <c r="AG13" i="1"/>
  <c r="R13" i="1" s="1"/>
  <c r="M17" i="1"/>
  <c r="Q17" i="1"/>
  <c r="R17" i="1"/>
  <c r="M18" i="1"/>
  <c r="Q18" i="1"/>
  <c r="AG18" i="1"/>
  <c r="R18" i="1" s="1"/>
  <c r="M19" i="1"/>
  <c r="Q19" i="1"/>
  <c r="AG19" i="1"/>
  <c r="R19" i="1" s="1"/>
  <c r="M20" i="1"/>
  <c r="Q20" i="1"/>
  <c r="AG20" i="1"/>
  <c r="R20" i="1" s="1"/>
  <c r="M21" i="1"/>
  <c r="Q21" i="1"/>
  <c r="AG21" i="1"/>
  <c r="R21" i="1" s="1"/>
  <c r="M22" i="1"/>
  <c r="Q22" i="1"/>
  <c r="AG22" i="1"/>
  <c r="R22" i="1" s="1"/>
  <c r="M23" i="1"/>
  <c r="Q23" i="1"/>
  <c r="AG23" i="1"/>
  <c r="R23" i="1" s="1"/>
  <c r="M24" i="1"/>
  <c r="Q24" i="1"/>
  <c r="AG24" i="1"/>
  <c r="R24" i="1" s="1"/>
  <c r="M25" i="1"/>
  <c r="Q25" i="1"/>
  <c r="AG25" i="1"/>
  <c r="R25" i="1" s="1"/>
  <c r="M26" i="1"/>
  <c r="Q26" i="1"/>
  <c r="AG26" i="1"/>
  <c r="R26" i="1" s="1"/>
  <c r="M27" i="1"/>
  <c r="Q27" i="1"/>
  <c r="AG27" i="1"/>
  <c r="R27" i="1" s="1"/>
  <c r="M31" i="1"/>
  <c r="Q31" i="1"/>
  <c r="X31" i="1"/>
  <c r="AG31" i="1"/>
  <c r="AF31" i="1" s="1"/>
  <c r="M32" i="1"/>
  <c r="Q32" i="1"/>
  <c r="X32" i="1"/>
  <c r="AG32" i="1"/>
  <c r="R32" i="1" s="1"/>
  <c r="M33" i="1"/>
  <c r="Q33" i="1"/>
  <c r="X33" i="1"/>
  <c r="AG33" i="1"/>
  <c r="R33" i="1" s="1"/>
  <c r="M34" i="1"/>
  <c r="Q34" i="1"/>
  <c r="X34" i="1"/>
  <c r="AG34" i="1"/>
  <c r="R34" i="1" s="1"/>
  <c r="M35" i="1"/>
  <c r="Q35" i="1"/>
  <c r="X35" i="1"/>
  <c r="AG35" i="1"/>
  <c r="R35" i="1" s="1"/>
  <c r="M36" i="1"/>
  <c r="Q36" i="1"/>
  <c r="X36" i="1"/>
  <c r="AG36" i="1"/>
  <c r="R36" i="1" s="1"/>
  <c r="M37" i="1"/>
  <c r="Q37" i="1"/>
  <c r="X37" i="1"/>
  <c r="AG37" i="1"/>
  <c r="AF37" i="1" s="1"/>
  <c r="M38" i="1"/>
  <c r="Q38" i="1"/>
  <c r="X38" i="1"/>
  <c r="AG38" i="1"/>
  <c r="AF38" i="1" s="1"/>
  <c r="M39" i="1"/>
  <c r="Q39" i="1"/>
  <c r="X39" i="1"/>
  <c r="AG39" i="1"/>
  <c r="AF39" i="1" s="1"/>
  <c r="M40" i="1"/>
  <c r="Q40" i="1"/>
  <c r="X40" i="1"/>
  <c r="AG40" i="1"/>
  <c r="AF40" i="1" s="1"/>
  <c r="M41" i="1"/>
  <c r="Q41" i="1"/>
  <c r="X41" i="1"/>
  <c r="AG41" i="1"/>
  <c r="R41" i="1" s="1"/>
  <c r="M43" i="1"/>
  <c r="Q43" i="1"/>
  <c r="X43" i="1"/>
  <c r="AG43" i="1"/>
  <c r="R43" i="1" s="1"/>
  <c r="M44" i="1"/>
  <c r="Q44" i="1"/>
  <c r="X44" i="1"/>
  <c r="AG44" i="1"/>
  <c r="R44" i="1" s="1"/>
  <c r="M45" i="1"/>
  <c r="Q45" i="1"/>
  <c r="X45" i="1"/>
  <c r="AG45" i="1"/>
  <c r="R45" i="1" s="1"/>
  <c r="M46" i="1"/>
  <c r="Q46" i="1"/>
  <c r="X46" i="1"/>
  <c r="AG46" i="1"/>
  <c r="AF46" i="1" s="1"/>
  <c r="S46" i="1" s="1"/>
  <c r="M47" i="1"/>
  <c r="Q47" i="1"/>
  <c r="X47" i="1"/>
  <c r="AG47" i="1"/>
  <c r="AF47" i="1" s="1"/>
  <c r="S47" i="1" s="1"/>
  <c r="M48" i="1"/>
  <c r="Q48" i="1"/>
  <c r="X48" i="1"/>
  <c r="AG48" i="1"/>
  <c r="AF48" i="1" s="1"/>
  <c r="S48" i="1" s="1"/>
  <c r="M49" i="1"/>
  <c r="Q49" i="1"/>
  <c r="X49" i="1"/>
  <c r="AG49" i="1"/>
  <c r="R49" i="1" s="1"/>
  <c r="M50" i="1"/>
  <c r="Q50" i="1"/>
  <c r="X50" i="1"/>
  <c r="AG50" i="1"/>
  <c r="R50" i="1" s="1"/>
  <c r="M51" i="1"/>
  <c r="Q51" i="1"/>
  <c r="X51" i="1"/>
  <c r="AG51" i="1"/>
  <c r="R51" i="1" s="1"/>
  <c r="M52" i="1"/>
  <c r="Q52" i="1"/>
  <c r="X52" i="1"/>
  <c r="AG52" i="1"/>
  <c r="R52" i="1" s="1"/>
  <c r="M53" i="1"/>
  <c r="Q53" i="1"/>
  <c r="X53" i="1"/>
  <c r="AG53" i="1"/>
  <c r="R53" i="1" s="1"/>
  <c r="AF33" i="1" l="1"/>
  <c r="R47" i="1"/>
  <c r="R38" i="1"/>
  <c r="AF8" i="1"/>
  <c r="AF49" i="1"/>
  <c r="S49" i="1" s="1"/>
  <c r="AF12" i="1"/>
  <c r="AF4" i="1"/>
  <c r="AF32" i="1"/>
  <c r="R46" i="1"/>
  <c r="R40" i="1"/>
  <c r="R37" i="1"/>
  <c r="AF11" i="1"/>
  <c r="R9" i="1"/>
  <c r="R6" i="1"/>
  <c r="AF7" i="1"/>
  <c r="AF52" i="1"/>
  <c r="S52" i="1" s="1"/>
  <c r="AF44" i="1"/>
  <c r="S44" i="1" s="1"/>
  <c r="AF35" i="1"/>
  <c r="AF53" i="1"/>
  <c r="S53" i="1" s="1"/>
  <c r="AF45" i="1"/>
  <c r="S45" i="1" s="1"/>
  <c r="AF36" i="1"/>
  <c r="AF41" i="1"/>
  <c r="AF51" i="1"/>
  <c r="S51" i="1" s="1"/>
  <c r="R48" i="1"/>
  <c r="AF43" i="1"/>
  <c r="S43" i="1" s="1"/>
  <c r="R39" i="1"/>
  <c r="AF34" i="1"/>
  <c r="R31" i="1"/>
  <c r="AF10" i="1"/>
  <c r="AF50" i="1"/>
  <c r="S50" i="1" s="1"/>
  <c r="AF3" i="1"/>
  <c r="AF13" i="1"/>
  <c r="AF5" i="1"/>
</calcChain>
</file>

<file path=xl/sharedStrings.xml><?xml version="1.0" encoding="utf-8"?>
<sst xmlns="http://schemas.openxmlformats.org/spreadsheetml/2006/main" count="577" uniqueCount="124">
  <si>
    <t>410*290*180</t>
  </si>
  <si>
    <t>HK</t>
  </si>
  <si>
    <t>folia bąbel.</t>
  </si>
  <si>
    <t>biały gładki kraft</t>
  </si>
  <si>
    <t>bąbelkowe SuperPAK®Classic - z dziurkami</t>
  </si>
  <si>
    <t>21/CD</t>
  </si>
  <si>
    <t>490*290*380</t>
  </si>
  <si>
    <t>20/K</t>
  </si>
  <si>
    <t>465*290*330</t>
  </si>
  <si>
    <t>19/I</t>
  </si>
  <si>
    <t>595*375*295</t>
  </si>
  <si>
    <t>18/H</t>
  </si>
  <si>
    <t>594*260*355</t>
  </si>
  <si>
    <t>17/G</t>
  </si>
  <si>
    <t>594*250*355</t>
  </si>
  <si>
    <t>16/F</t>
  </si>
  <si>
    <t>594*250*282</t>
  </si>
  <si>
    <t>15/E</t>
  </si>
  <si>
    <t>410*294*280</t>
  </si>
  <si>
    <t>14/D</t>
  </si>
  <si>
    <t>360*294*230</t>
  </si>
  <si>
    <t>13/C</t>
  </si>
  <si>
    <t>585*285*230</t>
  </si>
  <si>
    <t>12/B</t>
  </si>
  <si>
    <t>500*285*180</t>
  </si>
  <si>
    <t>11/A</t>
  </si>
  <si>
    <t>brąz gładki kraft</t>
  </si>
  <si>
    <t>bąbelkowe SuperPAK® Gold - z dziurkami</t>
  </si>
  <si>
    <t>waga drenianej palety 120x80 cm (to nie jest paleta EURO) [kg]</t>
  </si>
  <si>
    <t>wysokość drewnianej palety [cm]</t>
  </si>
  <si>
    <t>ilość kartonów na 1 pełnej palecie [kartony]</t>
  </si>
  <si>
    <t>ilość warstw</t>
  </si>
  <si>
    <t>ilość kartonów na 1 warstwie</t>
  </si>
  <si>
    <t>wymiar pudełka: szerokość [mm]</t>
  </si>
  <si>
    <t>wymiar pudełka: długość [mm]</t>
  </si>
  <si>
    <t>wymiar pudełka: wysokość [mm]</t>
  </si>
  <si>
    <t>wymiary 1 kartonu [mm]</t>
  </si>
  <si>
    <t>aktowa czy listowa</t>
  </si>
  <si>
    <t>wysokość zewnętrzna koperty</t>
  </si>
  <si>
    <t>klejenie</t>
  </si>
  <si>
    <t>szerokość zewnętrzna koperty</t>
  </si>
  <si>
    <t>wysokość pełnej palety [m]</t>
  </si>
  <si>
    <t>waga pełnej palety [kg]</t>
  </si>
  <si>
    <t>cena podstawowa                [zł netto/paleta]</t>
  </si>
  <si>
    <t>Ilość na palecie [szt.]</t>
  </si>
  <si>
    <t>waga 1 kartonu [kg]</t>
  </si>
  <si>
    <t>cena podstawowa           [zł netto/karton]</t>
  </si>
  <si>
    <t>ilość w kartonie [szt.]</t>
  </si>
  <si>
    <t>cena podstawowa              [zł netto/szt.]</t>
  </si>
  <si>
    <t xml:space="preserve">wypelnienie koperty wykoanane z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</si>
  <si>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</si>
  <si>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wykoanana z papieru</t>
  </si>
  <si>
    <t>produkt</t>
  </si>
  <si>
    <t>wymiar zewnętrzny [cm]</t>
  </si>
  <si>
    <t>wymiar wewnętrzny [cm]</t>
  </si>
  <si>
    <t>format</t>
  </si>
  <si>
    <t>index - NOWY</t>
  </si>
  <si>
    <t>str. w katalogu</t>
  </si>
  <si>
    <t>paleta - informacje szegółowe</t>
  </si>
  <si>
    <t>karton - informacje szegółowe</t>
  </si>
  <si>
    <t>koperta - informacje szegółowe</t>
  </si>
  <si>
    <t>paleta</t>
  </si>
  <si>
    <t>karton</t>
  </si>
  <si>
    <t>listowa</t>
  </si>
  <si>
    <t>10 kopert</t>
  </si>
  <si>
    <t>biały gładki offset</t>
  </si>
  <si>
    <r>
      <rPr>
        <b/>
        <i/>
        <sz val="7"/>
        <rFont val="Arial"/>
        <family val="2"/>
        <charset val="238"/>
      </rPr>
      <t>bąbelk. SuperPAK® Extra -</t>
    </r>
    <r>
      <rPr>
        <b/>
        <i/>
        <sz val="7"/>
        <color theme="0"/>
        <rFont val="Arial"/>
        <family val="2"/>
        <charset val="238"/>
      </rPr>
      <t xml:space="preserve"> </t>
    </r>
    <r>
      <rPr>
        <b/>
        <i/>
        <sz val="7"/>
        <color rgb="FFFF0000"/>
        <rFont val="Arial"/>
        <family val="2"/>
        <charset val="238"/>
      </rPr>
      <t>foliwane po 10</t>
    </r>
  </si>
  <si>
    <t>78030097/10</t>
  </si>
  <si>
    <t>aktowa</t>
  </si>
  <si>
    <t>77930097/10</t>
  </si>
  <si>
    <t>77830097/10</t>
  </si>
  <si>
    <t>77730097/10</t>
  </si>
  <si>
    <t>77630097/10</t>
  </si>
  <si>
    <t>77530097/10</t>
  </si>
  <si>
    <t>77430097/10</t>
  </si>
  <si>
    <t>77330097/10</t>
  </si>
  <si>
    <t>77230097/10</t>
  </si>
  <si>
    <t>77130097/10</t>
  </si>
  <si>
    <t>77030097/10</t>
  </si>
  <si>
    <r>
      <t xml:space="preserve">Ilość </t>
    </r>
    <r>
      <rPr>
        <sz val="7"/>
        <color rgb="FFFF0000"/>
        <rFont val="Arial"/>
        <family val="2"/>
        <charset val="238"/>
      </rPr>
      <t>pakietów</t>
    </r>
    <r>
      <rPr>
        <sz val="7"/>
        <color theme="1"/>
        <rFont val="Arial"/>
        <family val="2"/>
        <charset val="238"/>
      </rPr>
      <t xml:space="preserve"> na palecie</t>
    </r>
  </si>
  <si>
    <r>
      <t>ilość</t>
    </r>
    <r>
      <rPr>
        <sz val="7"/>
        <color rgb="FFFF0000"/>
        <rFont val="Arial"/>
        <family val="2"/>
        <charset val="238"/>
      </rPr>
      <t xml:space="preserve"> pakietów</t>
    </r>
    <r>
      <rPr>
        <sz val="7"/>
        <color theme="1"/>
        <rFont val="Arial"/>
        <family val="2"/>
        <charset val="238"/>
      </rPr>
      <t xml:space="preserve"> w kartonie</t>
    </r>
  </si>
  <si>
    <t>ilość kopert w 1 pakiecie</t>
  </si>
  <si>
    <r>
      <t xml:space="preserve">bąbelkowe SuperPAK® Extra - </t>
    </r>
    <r>
      <rPr>
        <b/>
        <i/>
        <u/>
        <sz val="7"/>
        <color theme="0"/>
        <rFont val="Arial"/>
        <family val="2"/>
        <charset val="238"/>
      </rPr>
      <t>bez dziurek</t>
    </r>
  </si>
  <si>
    <r>
      <t>cena podst.            [zł netto/</t>
    </r>
    <r>
      <rPr>
        <b/>
        <sz val="6.5"/>
        <color rgb="FFFF0000"/>
        <rFont val="Arial"/>
        <family val="2"/>
        <charset val="238"/>
      </rPr>
      <t>pakiet</t>
    </r>
    <r>
      <rPr>
        <b/>
        <sz val="6.5"/>
        <color theme="1"/>
        <rFont val="Arial"/>
        <family val="2"/>
        <charset val="238"/>
      </rPr>
      <t>]</t>
    </r>
  </si>
  <si>
    <t>480x405x285</t>
  </si>
  <si>
    <t>offset</t>
  </si>
  <si>
    <t>Koperty rozszerzalne RBD - brązowe</t>
  </si>
  <si>
    <t>E4 RBD</t>
  </si>
  <si>
    <t>440x360x255</t>
  </si>
  <si>
    <t>B4 RBD</t>
  </si>
  <si>
    <t>430x330x235</t>
  </si>
  <si>
    <t>C4 RBD</t>
  </si>
  <si>
    <t>Koperty rozszerzalne RBD - białe</t>
  </si>
  <si>
    <t>rozszerzenie</t>
  </si>
  <si>
    <t>wymiary wewnętrzne na przesyłkę płaską [cm]</t>
  </si>
  <si>
    <t>koperta babelkowa D14 z oknem</t>
  </si>
  <si>
    <t>120x175 mm</t>
  </si>
  <si>
    <t>100x165 mm</t>
  </si>
  <si>
    <t>140x225 mm</t>
  </si>
  <si>
    <t>120x215 mm</t>
  </si>
  <si>
    <t>150x215 mm</t>
  </si>
  <si>
    <t>170x225 mm</t>
  </si>
  <si>
    <t>200x275 mm</t>
  </si>
  <si>
    <t xml:space="preserve"> 240x275 mm</t>
  </si>
  <si>
    <t>230x340 mm</t>
  </si>
  <si>
    <t>240x350 mm</t>
  </si>
  <si>
    <t>220x340 mm</t>
  </si>
  <si>
    <t>220x265 mm</t>
  </si>
  <si>
    <t>180x265 mm</t>
  </si>
  <si>
    <t>250x350 mm</t>
  </si>
  <si>
    <t>270x360 mm</t>
  </si>
  <si>
    <t>290x370 mm</t>
  </si>
  <si>
    <t>300x445 mm</t>
  </si>
  <si>
    <t>180x165 mm</t>
  </si>
  <si>
    <t>350x470 mm</t>
  </si>
  <si>
    <t>320x455 mm</t>
  </si>
  <si>
    <t>370x480 mm</t>
  </si>
  <si>
    <t>200x175 mm</t>
  </si>
  <si>
    <t>229x324x38 mm</t>
  </si>
  <si>
    <t>250x353x38 mm</t>
  </si>
  <si>
    <t>280x400x40 mm</t>
  </si>
  <si>
    <t>38 mm</t>
  </si>
  <si>
    <t>40 mm</t>
  </si>
  <si>
    <t>773301001900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</si>
</sst>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##&quot; g&quot;"/>
    <numFmt numFmtId="165" formatCode="##.00&quot; kg&quot;"/>
    <numFmt numFmtId="166" formatCode="##.00&quot; m&quot;"/>
    <numFmt numFmtId="167" formatCode="##.0&quot; cm&quot;"/>
    <numFmt numFmtId="168" formatCode="##&quot; cm&quot;"/>
    <numFmt numFmtId="169" formatCode="##&quot; mm&quot;"/>
    <numFmt numFmtId="170" formatCode="##&quot; kg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6.5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7"/>
      <color theme="0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6.5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b/>
      <i/>
      <u/>
      <sz val="7"/>
      <color theme="0"/>
      <name val="Arial"/>
      <family val="2"/>
      <charset val="238"/>
    </font>
    <font>
      <b/>
      <sz val="6.5"/>
      <color rgb="FFFF0000"/>
      <name val="Arial"/>
      <family val="2"/>
      <charset val="238"/>
    </font>
    <font>
      <b/>
      <i/>
      <sz val="7"/>
      <color rgb="FF0070C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44" fontId="4" fillId="0" borderId="0" xfId="1" applyFont="1"/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4" fillId="0" borderId="0" xfId="0" applyNumberFormat="1" applyFont="1"/>
    <xf numFmtId="0" fontId="9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164" fontId="14" fillId="2" borderId="4" xfId="0" applyNumberFormat="1" applyFont="1" applyFill="1" applyBorder="1" applyAlignment="1">
      <alignment horizontal="center" vertical="center"/>
    </xf>
    <xf numFmtId="44" fontId="13" fillId="2" borderId="4" xfId="1" applyFont="1" applyFill="1" applyBorder="1" applyAlignment="1">
      <alignment horizontal="left" vertical="center"/>
    </xf>
    <xf numFmtId="44" fontId="13" fillId="0" borderId="0" xfId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14" fillId="0" borderId="0" xfId="0" applyFont="1"/>
    <xf numFmtId="3" fontId="14" fillId="2" borderId="4" xfId="0" applyNumberFormat="1" applyFont="1" applyFill="1" applyBorder="1" applyAlignment="1">
      <alignment horizontal="right" vertical="center"/>
    </xf>
    <xf numFmtId="44" fontId="14" fillId="2" borderId="4" xfId="1" applyFont="1" applyFill="1" applyBorder="1" applyAlignment="1">
      <alignment horizontal="left" vertical="center"/>
    </xf>
    <xf numFmtId="166" fontId="14" fillId="2" borderId="4" xfId="0" applyNumberFormat="1" applyFont="1" applyFill="1" applyBorder="1" applyAlignment="1">
      <alignment horizontal="right" vertical="center"/>
    </xf>
    <xf numFmtId="0" fontId="12" fillId="0" borderId="0" xfId="0" applyFont="1"/>
    <xf numFmtId="167" fontId="12" fillId="2" borderId="4" xfId="0" applyNumberFormat="1" applyFont="1" applyFill="1" applyBorder="1" applyAlignment="1">
      <alignment horizontal="center" vertical="center"/>
    </xf>
    <xf numFmtId="168" fontId="12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169" fontId="12" fillId="2" borderId="4" xfId="0" applyNumberFormat="1" applyFont="1" applyFill="1" applyBorder="1" applyAlignment="1">
      <alignment horizontal="right" vertical="center"/>
    </xf>
    <xf numFmtId="3" fontId="12" fillId="2" borderId="4" xfId="0" applyNumberFormat="1" applyFont="1" applyFill="1" applyBorder="1" applyAlignment="1">
      <alignment horizontal="right" vertical="center"/>
    </xf>
    <xf numFmtId="168" fontId="12" fillId="2" borderId="4" xfId="0" applyNumberFormat="1" applyFont="1" applyFill="1" applyBorder="1" applyAlignment="1">
      <alignment horizontal="right" vertical="center"/>
    </xf>
    <xf numFmtId="170" fontId="12" fillId="2" borderId="4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64" fontId="14" fillId="0" borderId="4" xfId="0" applyNumberFormat="1" applyFont="1" applyBorder="1" applyAlignment="1">
      <alignment horizontal="center" vertical="center"/>
    </xf>
    <xf numFmtId="44" fontId="13" fillId="0" borderId="4" xfId="1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44" fontId="14" fillId="0" borderId="1" xfId="1" applyFont="1" applyBorder="1" applyAlignment="1">
      <alignment horizontal="left" vertical="center"/>
    </xf>
    <xf numFmtId="166" fontId="14" fillId="4" borderId="4" xfId="0" applyNumberFormat="1" applyFont="1" applyFill="1" applyBorder="1" applyAlignment="1">
      <alignment horizontal="right" vertical="center"/>
    </xf>
    <xf numFmtId="167" fontId="12" fillId="4" borderId="4" xfId="0" applyNumberFormat="1" applyFont="1" applyFill="1" applyBorder="1" applyAlignment="1">
      <alignment horizontal="center" vertical="center"/>
    </xf>
    <xf numFmtId="168" fontId="12" fillId="0" borderId="4" xfId="0" applyNumberFormat="1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169" fontId="12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168" fontId="12" fillId="4" borderId="4" xfId="0" applyNumberFormat="1" applyFont="1" applyFill="1" applyBorder="1" applyAlignment="1">
      <alignment horizontal="right" vertical="center"/>
    </xf>
    <xf numFmtId="170" fontId="12" fillId="0" borderId="4" xfId="0" applyNumberFormat="1" applyFont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44" fontId="14" fillId="2" borderId="5" xfId="1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2" fontId="18" fillId="0" borderId="0" xfId="0" applyNumberFormat="1" applyFont="1"/>
    <xf numFmtId="0" fontId="15" fillId="5" borderId="1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44" fontId="19" fillId="2" borderId="4" xfId="1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right" vertical="center"/>
    </xf>
    <xf numFmtId="3" fontId="20" fillId="2" borderId="4" xfId="0" applyNumberFormat="1" applyFont="1" applyFill="1" applyBorder="1" applyAlignment="1">
      <alignment horizontal="right" vertical="center"/>
    </xf>
    <xf numFmtId="0" fontId="21" fillId="6" borderId="4" xfId="0" applyFont="1" applyFill="1" applyBorder="1" applyAlignment="1">
      <alignment vertical="center"/>
    </xf>
    <xf numFmtId="169" fontId="21" fillId="6" borderId="4" xfId="0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44" fontId="19" fillId="0" borderId="4" xfId="1" applyFont="1" applyBorder="1" applyAlignment="1">
      <alignment horizontal="left" vertical="center"/>
    </xf>
    <xf numFmtId="0" fontId="22" fillId="7" borderId="1" xfId="0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0" fontId="21" fillId="7" borderId="4" xfId="0" applyFont="1" applyFill="1" applyBorder="1" applyAlignment="1">
      <alignment vertical="center"/>
    </xf>
    <xf numFmtId="169" fontId="21" fillId="7" borderId="4" xfId="0" applyNumberFormat="1" applyFont="1" applyFill="1" applyBorder="1" applyAlignment="1">
      <alignment horizontal="right" vertical="center"/>
    </xf>
    <xf numFmtId="0" fontId="22" fillId="6" borderId="5" xfId="0" applyFont="1" applyFill="1" applyBorder="1" applyAlignment="1">
      <alignment horizontal="right" vertical="center"/>
    </xf>
    <xf numFmtId="0" fontId="15" fillId="8" borderId="1" xfId="0" applyFont="1" applyFill="1" applyBorder="1" applyAlignment="1">
      <alignment vertical="center"/>
    </xf>
    <xf numFmtId="3" fontId="14" fillId="4" borderId="4" xfId="0" applyNumberFormat="1" applyFont="1" applyFill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  <xf numFmtId="0" fontId="15" fillId="9" borderId="1" xfId="0" applyFont="1" applyFill="1" applyBorder="1" applyAlignment="1">
      <alignment vertical="center"/>
    </xf>
    <xf numFmtId="44" fontId="14" fillId="0" borderId="4" xfId="1" applyFont="1" applyBorder="1" applyAlignment="1">
      <alignment horizontal="left" vertical="center"/>
    </xf>
    <xf numFmtId="44" fontId="14" fillId="0" borderId="4" xfId="1" applyFont="1" applyBorder="1" applyAlignment="1">
      <alignment horizontal="right" vertical="center"/>
    </xf>
    <xf numFmtId="44" fontId="13" fillId="4" borderId="4" xfId="1" applyFont="1" applyFill="1" applyBorder="1" applyAlignment="1">
      <alignment horizontal="left" vertical="center"/>
    </xf>
    <xf numFmtId="0" fontId="14" fillId="0" borderId="4" xfId="0" applyFont="1" applyBorder="1"/>
    <xf numFmtId="44" fontId="13" fillId="0" borderId="4" xfId="1" applyFont="1" applyBorder="1" applyAlignment="1">
      <alignment horizontal="left" vertical="center" indent="1"/>
    </xf>
    <xf numFmtId="0" fontId="4" fillId="1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4" fontId="14" fillId="2" borderId="4" xfId="1" applyFont="1" applyFill="1" applyBorder="1" applyAlignment="1">
      <alignment horizontal="right" vertical="center"/>
    </xf>
    <xf numFmtId="44" fontId="13" fillId="2" borderId="4" xfId="1" applyFont="1" applyFill="1" applyBorder="1" applyAlignment="1">
      <alignment horizontal="left" vertical="center" indent="1"/>
    </xf>
    <xf numFmtId="0" fontId="1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vertical="center"/>
    </xf>
    <xf numFmtId="0" fontId="29" fillId="11" borderId="1" xfId="0" applyFont="1" applyFill="1" applyBorder="1" applyAlignment="1">
      <alignment vertical="center"/>
    </xf>
    <xf numFmtId="3" fontId="14" fillId="4" borderId="1" xfId="0" applyNumberFormat="1" applyFont="1" applyFill="1" applyBorder="1" applyAlignment="1">
      <alignment horizontal="right" vertical="center"/>
    </xf>
    <xf numFmtId="0" fontId="14" fillId="4" borderId="0" xfId="0" applyFont="1" applyFill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4"/>
  <sheetViews>
    <sheetView tabSelected="1" view="pageLayout" topLeftCell="F1" zoomScale="145" zoomScaleNormal="100" zoomScalePageLayoutView="145" workbookViewId="0">
      <selection activeCell="S56" sqref="S56"/>
    </sheetView>
  </sheetViews>
  <sheetFormatPr defaultColWidth="9.109375" defaultRowHeight="10.199999999999999" x14ac:dyDescent="0.2"/>
  <cols>
    <col min="1" max="1" width="6.33203125" style="1" customWidth="1"/>
    <col min="2" max="2" width="9.6640625" style="30" customWidth="1"/>
    <col min="3" max="3" width="7.109375" style="66" customWidth="1"/>
    <col min="4" max="4" width="11" style="30" customWidth="1"/>
    <col min="5" max="5" width="10.5546875" style="30" customWidth="1"/>
    <col min="6" max="6" width="27.5546875" style="2" customWidth="1"/>
    <col min="7" max="7" width="10.109375" style="4" customWidth="1"/>
    <col min="8" max="8" width="7.44140625" style="30" customWidth="1"/>
    <col min="9" max="9" width="8.33203125" style="30" customWidth="1"/>
    <col min="10" max="10" width="8.6640625" style="67" customWidth="1"/>
    <col min="11" max="11" width="1" style="67" customWidth="1"/>
    <col min="12" max="12" width="8.33203125" style="30" customWidth="1"/>
    <col min="13" max="13" width="10.5546875" style="67" customWidth="1"/>
    <col min="14" max="14" width="7.88671875" style="30" customWidth="1"/>
    <col min="15" max="15" width="1.109375" style="30" customWidth="1"/>
    <col min="16" max="16" width="7.6640625" style="30" customWidth="1"/>
    <col min="17" max="17" width="11.109375" style="30" customWidth="1"/>
    <col min="18" max="18" width="9.44140625" style="30" customWidth="1"/>
    <col min="19" max="19" width="7.88671875" style="30" customWidth="1"/>
    <col min="20" max="20" width="1.109375" style="30" customWidth="1"/>
    <col min="21" max="21" width="7.6640625" style="30" customWidth="1"/>
    <col min="22" max="22" width="5.88671875" style="30" customWidth="1"/>
    <col min="23" max="23" width="6.88671875" style="30" customWidth="1"/>
    <col min="24" max="24" width="7" style="30" customWidth="1"/>
    <col min="25" max="25" width="1.109375" style="30" customWidth="1"/>
    <col min="26" max="26" width="9.5546875" style="30" customWidth="1"/>
    <col min="27" max="27" width="8" style="30" customWidth="1"/>
    <col min="28" max="28" width="8.109375" style="30" customWidth="1"/>
    <col min="29" max="29" width="8.33203125" style="30" customWidth="1"/>
    <col min="30" max="30" width="1.109375" style="30" customWidth="1"/>
    <col min="31" max="31" width="6.6640625" style="30" customWidth="1"/>
    <col min="32" max="32" width="6.109375" style="30" customWidth="1"/>
    <col min="33" max="33" width="8.6640625" style="30" customWidth="1"/>
    <col min="34" max="34" width="8.109375" style="30" customWidth="1"/>
    <col min="35" max="16384" width="9.109375" style="30"/>
  </cols>
  <sheetData>
    <row r="1" spans="1:35" s="2" customFormat="1" ht="9.6" x14ac:dyDescent="0.2">
      <c r="A1" s="1"/>
      <c r="C1" s="3"/>
      <c r="G1" s="4"/>
      <c r="J1" s="5"/>
      <c r="K1" s="5"/>
      <c r="L1" s="108" t="s">
        <v>62</v>
      </c>
      <c r="M1" s="109"/>
      <c r="N1" s="110"/>
      <c r="O1" s="6"/>
      <c r="P1" s="108" t="s">
        <v>61</v>
      </c>
      <c r="Q1" s="109"/>
      <c r="R1" s="109"/>
      <c r="S1" s="110"/>
      <c r="T1" s="6"/>
      <c r="U1" s="108" t="s">
        <v>60</v>
      </c>
      <c r="V1" s="109"/>
      <c r="W1" s="109"/>
      <c r="X1" s="110"/>
      <c r="Y1" s="7"/>
      <c r="Z1" s="108" t="s">
        <v>59</v>
      </c>
      <c r="AA1" s="109"/>
      <c r="AB1" s="109"/>
      <c r="AC1" s="110"/>
      <c r="AD1" s="7"/>
      <c r="AE1" s="108" t="s">
        <v>58</v>
      </c>
      <c r="AF1" s="109"/>
      <c r="AG1" s="109"/>
      <c r="AH1" s="109"/>
      <c r="AI1" s="110"/>
    </row>
    <row r="2" spans="1:35" s="2" customFormat="1" ht="33.75" customHeight="1" x14ac:dyDescent="0.2">
      <c r="A2" s="8" t="s">
        <v>57</v>
      </c>
      <c r="B2" s="9" t="s">
        <v>56</v>
      </c>
      <c r="C2" s="10" t="s">
        <v>55</v>
      </c>
      <c r="D2" s="9" t="s">
        <v>54</v>
      </c>
      <c r="E2" s="9" t="s">
        <v>53</v>
      </c>
      <c r="F2" s="9" t="s">
        <v>52</v>
      </c>
      <c r="G2" s="11" t="s">
        <v>51</v>
      </c>
      <c r="H2" s="9" t="s">
        <v>50</v>
      </c>
      <c r="I2" s="9" t="s">
        <v>49</v>
      </c>
      <c r="J2" s="12" t="s">
        <v>48</v>
      </c>
      <c r="K2" s="13"/>
      <c r="L2" s="9" t="s">
        <v>47</v>
      </c>
      <c r="M2" s="12" t="s">
        <v>46</v>
      </c>
      <c r="N2" s="14" t="s">
        <v>45</v>
      </c>
      <c r="P2" s="9" t="s">
        <v>44</v>
      </c>
      <c r="Q2" s="9" t="s">
        <v>43</v>
      </c>
      <c r="R2" s="9" t="s">
        <v>42</v>
      </c>
      <c r="S2" s="9" t="s">
        <v>41</v>
      </c>
      <c r="T2" s="15"/>
      <c r="U2" s="16" t="s">
        <v>40</v>
      </c>
      <c r="V2" s="16" t="s">
        <v>39</v>
      </c>
      <c r="W2" s="16" t="s">
        <v>38</v>
      </c>
      <c r="X2" s="16" t="s">
        <v>37</v>
      </c>
      <c r="Y2" s="15"/>
      <c r="Z2" s="16" t="s">
        <v>36</v>
      </c>
      <c r="AA2" s="17" t="s">
        <v>35</v>
      </c>
      <c r="AB2" s="18" t="s">
        <v>34</v>
      </c>
      <c r="AC2" s="18" t="s">
        <v>33</v>
      </c>
      <c r="AD2" s="15"/>
      <c r="AE2" s="18" t="s">
        <v>32</v>
      </c>
      <c r="AF2" s="16" t="s">
        <v>31</v>
      </c>
      <c r="AG2" s="18" t="s">
        <v>30</v>
      </c>
      <c r="AH2" s="18" t="s">
        <v>29</v>
      </c>
      <c r="AI2" s="18" t="s">
        <v>28</v>
      </c>
    </row>
    <row r="3" spans="1:35" x14ac:dyDescent="0.2">
      <c r="A3" s="19">
        <v>7</v>
      </c>
      <c r="B3" s="20">
        <v>77030027</v>
      </c>
      <c r="C3" s="21" t="s">
        <v>25</v>
      </c>
      <c r="D3" s="22" t="s">
        <v>97</v>
      </c>
      <c r="E3" s="22" t="s">
        <v>96</v>
      </c>
      <c r="F3" s="23" t="s">
        <v>82</v>
      </c>
      <c r="G3" s="24" t="s">
        <v>65</v>
      </c>
      <c r="H3" s="25">
        <v>75</v>
      </c>
      <c r="I3" s="22" t="s">
        <v>2</v>
      </c>
      <c r="J3" s="26">
        <v>0.2</v>
      </c>
      <c r="K3" s="27"/>
      <c r="L3" s="28">
        <v>200</v>
      </c>
      <c r="M3" s="26">
        <f t="shared" ref="M3:M13" si="0">L3*J3</f>
        <v>40</v>
      </c>
      <c r="N3" s="29">
        <v>1.6</v>
      </c>
      <c r="P3" s="31">
        <v>12000</v>
      </c>
      <c r="Q3" s="32">
        <f t="shared" ref="Q3:Q13" si="1">J3*P3</f>
        <v>2400</v>
      </c>
      <c r="R3" s="29">
        <f t="shared" ref="R3:R13" si="2">N3*AG3+AI3</f>
        <v>116</v>
      </c>
      <c r="S3" s="33">
        <v>1.98</v>
      </c>
      <c r="T3" s="34"/>
      <c r="U3" s="35">
        <v>12</v>
      </c>
      <c r="V3" s="36" t="s">
        <v>1</v>
      </c>
      <c r="W3" s="35">
        <v>17.5</v>
      </c>
      <c r="X3" s="37" t="str">
        <f t="shared" ref="X3:X13" si="3">IF(U3&gt;W3,"listowa",IF(U3=W3,"kwadratowa","aktowa"))</f>
        <v>aktowa</v>
      </c>
      <c r="Y3" s="34"/>
      <c r="Z3" s="38" t="s">
        <v>24</v>
      </c>
      <c r="AA3" s="39">
        <v>180</v>
      </c>
      <c r="AB3" s="39">
        <v>500</v>
      </c>
      <c r="AC3" s="39">
        <v>285</v>
      </c>
      <c r="AD3" s="34"/>
      <c r="AE3" s="31">
        <v>6</v>
      </c>
      <c r="AF3" s="31">
        <f t="shared" ref="AF3:AF13" si="4">AG3/AE3</f>
        <v>10</v>
      </c>
      <c r="AG3" s="40">
        <f t="shared" ref="AG3:AG13" si="5">P3/L3</f>
        <v>60</v>
      </c>
      <c r="AH3" s="41">
        <v>15</v>
      </c>
      <c r="AI3" s="42">
        <v>20</v>
      </c>
    </row>
    <row r="4" spans="1:35" x14ac:dyDescent="0.2">
      <c r="A4" s="19">
        <v>7</v>
      </c>
      <c r="B4" s="43">
        <v>77130027</v>
      </c>
      <c r="C4" s="44" t="s">
        <v>23</v>
      </c>
      <c r="D4" s="45" t="s">
        <v>99</v>
      </c>
      <c r="E4" s="45" t="s">
        <v>98</v>
      </c>
      <c r="F4" s="23" t="s">
        <v>82</v>
      </c>
      <c r="G4" s="46" t="s">
        <v>65</v>
      </c>
      <c r="H4" s="47">
        <v>75</v>
      </c>
      <c r="I4" s="45" t="s">
        <v>2</v>
      </c>
      <c r="J4" s="48">
        <v>0.24</v>
      </c>
      <c r="K4" s="27"/>
      <c r="L4" s="49">
        <v>200</v>
      </c>
      <c r="M4" s="48">
        <f t="shared" si="0"/>
        <v>48</v>
      </c>
      <c r="N4" s="50">
        <v>2.15</v>
      </c>
      <c r="P4" s="51">
        <v>7200</v>
      </c>
      <c r="Q4" s="52">
        <f t="shared" si="1"/>
        <v>1728</v>
      </c>
      <c r="R4" s="50">
        <f t="shared" si="2"/>
        <v>97.399999999999991</v>
      </c>
      <c r="S4" s="53">
        <v>1.87</v>
      </c>
      <c r="T4" s="34"/>
      <c r="U4" s="54">
        <v>14</v>
      </c>
      <c r="V4" s="55" t="s">
        <v>1</v>
      </c>
      <c r="W4" s="54">
        <v>22.5</v>
      </c>
      <c r="X4" s="56" t="str">
        <f t="shared" si="3"/>
        <v>aktowa</v>
      </c>
      <c r="Y4" s="34"/>
      <c r="Z4" s="57" t="s">
        <v>22</v>
      </c>
      <c r="AA4" s="58">
        <v>285</v>
      </c>
      <c r="AB4" s="58">
        <v>585</v>
      </c>
      <c r="AC4" s="58">
        <v>285</v>
      </c>
      <c r="AD4" s="34"/>
      <c r="AE4" s="59">
        <v>6</v>
      </c>
      <c r="AF4" s="60">
        <f t="shared" si="4"/>
        <v>6</v>
      </c>
      <c r="AG4" s="61">
        <f t="shared" si="5"/>
        <v>36</v>
      </c>
      <c r="AH4" s="62">
        <v>15</v>
      </c>
      <c r="AI4" s="63">
        <v>20</v>
      </c>
    </row>
    <row r="5" spans="1:35" x14ac:dyDescent="0.2">
      <c r="A5" s="19">
        <v>7</v>
      </c>
      <c r="B5" s="20">
        <v>77230027</v>
      </c>
      <c r="C5" s="21" t="s">
        <v>21</v>
      </c>
      <c r="D5" s="22" t="s">
        <v>100</v>
      </c>
      <c r="E5" s="22" t="s">
        <v>101</v>
      </c>
      <c r="F5" s="23" t="s">
        <v>82</v>
      </c>
      <c r="G5" s="24" t="s">
        <v>65</v>
      </c>
      <c r="H5" s="25">
        <v>75</v>
      </c>
      <c r="I5" s="22" t="s">
        <v>2</v>
      </c>
      <c r="J5" s="26">
        <v>0.3</v>
      </c>
      <c r="K5" s="27"/>
      <c r="L5" s="64">
        <v>100</v>
      </c>
      <c r="M5" s="26">
        <f t="shared" si="0"/>
        <v>30</v>
      </c>
      <c r="N5" s="29">
        <v>1.4</v>
      </c>
      <c r="P5" s="84">
        <v>6400</v>
      </c>
      <c r="Q5" s="65">
        <f t="shared" si="1"/>
        <v>1920</v>
      </c>
      <c r="R5" s="29">
        <f t="shared" si="2"/>
        <v>109.6</v>
      </c>
      <c r="S5" s="33">
        <v>2.0099999999999998</v>
      </c>
      <c r="T5" s="34"/>
      <c r="U5" s="35">
        <v>17</v>
      </c>
      <c r="V5" s="36" t="s">
        <v>1</v>
      </c>
      <c r="W5" s="35">
        <v>22.5</v>
      </c>
      <c r="X5" s="37" t="str">
        <f t="shared" si="3"/>
        <v>aktowa</v>
      </c>
      <c r="Y5" s="34"/>
      <c r="Z5" s="38" t="s">
        <v>20</v>
      </c>
      <c r="AA5" s="39">
        <v>230</v>
      </c>
      <c r="AB5" s="39">
        <v>360</v>
      </c>
      <c r="AC5" s="39">
        <v>294</v>
      </c>
      <c r="AD5" s="34"/>
      <c r="AE5" s="31">
        <v>8</v>
      </c>
      <c r="AF5" s="31">
        <f t="shared" si="4"/>
        <v>8</v>
      </c>
      <c r="AG5" s="40">
        <f t="shared" si="5"/>
        <v>64</v>
      </c>
      <c r="AH5" s="41">
        <v>15</v>
      </c>
      <c r="AI5" s="42">
        <v>20</v>
      </c>
    </row>
    <row r="6" spans="1:35" x14ac:dyDescent="0.2">
      <c r="A6" s="19">
        <v>7</v>
      </c>
      <c r="B6" s="43">
        <v>77330027</v>
      </c>
      <c r="C6" s="44" t="s">
        <v>19</v>
      </c>
      <c r="D6" s="45" t="s">
        <v>108</v>
      </c>
      <c r="E6" s="45" t="s">
        <v>102</v>
      </c>
      <c r="F6" s="23" t="s">
        <v>82</v>
      </c>
      <c r="G6" s="46" t="s">
        <v>65</v>
      </c>
      <c r="H6" s="47">
        <v>75</v>
      </c>
      <c r="I6" s="45" t="s">
        <v>2</v>
      </c>
      <c r="J6" s="48">
        <v>0.38</v>
      </c>
      <c r="K6" s="27"/>
      <c r="L6" s="49">
        <v>100</v>
      </c>
      <c r="M6" s="48">
        <f t="shared" si="0"/>
        <v>38</v>
      </c>
      <c r="N6" s="50">
        <v>1.9</v>
      </c>
      <c r="P6" s="106">
        <v>4800</v>
      </c>
      <c r="Q6" s="52">
        <f t="shared" si="1"/>
        <v>1824</v>
      </c>
      <c r="R6" s="50">
        <f t="shared" si="2"/>
        <v>111.19999999999999</v>
      </c>
      <c r="S6" s="53">
        <v>1.84</v>
      </c>
      <c r="T6" s="34"/>
      <c r="U6" s="54">
        <v>20</v>
      </c>
      <c r="V6" s="55" t="s">
        <v>1</v>
      </c>
      <c r="W6" s="54">
        <v>27.5</v>
      </c>
      <c r="X6" s="56" t="str">
        <f t="shared" si="3"/>
        <v>aktowa</v>
      </c>
      <c r="Y6" s="34"/>
      <c r="Z6" s="57" t="s">
        <v>18</v>
      </c>
      <c r="AA6" s="58">
        <v>280</v>
      </c>
      <c r="AB6" s="58">
        <v>410</v>
      </c>
      <c r="AC6" s="58">
        <v>294</v>
      </c>
      <c r="AD6" s="34"/>
      <c r="AE6" s="60">
        <v>8</v>
      </c>
      <c r="AF6" s="60">
        <f t="shared" si="4"/>
        <v>6</v>
      </c>
      <c r="AG6" s="61">
        <f t="shared" si="5"/>
        <v>48</v>
      </c>
      <c r="AH6" s="62">
        <v>15</v>
      </c>
      <c r="AI6" s="63">
        <v>20</v>
      </c>
    </row>
    <row r="7" spans="1:35" x14ac:dyDescent="0.2">
      <c r="A7" s="19">
        <v>7</v>
      </c>
      <c r="B7" s="20">
        <v>77430027</v>
      </c>
      <c r="C7" s="21" t="s">
        <v>17</v>
      </c>
      <c r="D7" s="22" t="s">
        <v>107</v>
      </c>
      <c r="E7" s="22" t="s">
        <v>103</v>
      </c>
      <c r="F7" s="23" t="s">
        <v>82</v>
      </c>
      <c r="G7" s="24" t="s">
        <v>65</v>
      </c>
      <c r="H7" s="25">
        <v>75</v>
      </c>
      <c r="I7" s="22" t="s">
        <v>2</v>
      </c>
      <c r="J7" s="26">
        <v>0.46</v>
      </c>
      <c r="K7" s="27"/>
      <c r="L7" s="64">
        <v>100</v>
      </c>
      <c r="M7" s="26">
        <f t="shared" si="0"/>
        <v>46</v>
      </c>
      <c r="N7" s="29">
        <v>2.25</v>
      </c>
      <c r="P7" s="84">
        <v>3600</v>
      </c>
      <c r="Q7" s="65">
        <f t="shared" si="1"/>
        <v>1656</v>
      </c>
      <c r="R7" s="29">
        <f t="shared" si="2"/>
        <v>101</v>
      </c>
      <c r="S7" s="33">
        <v>1.84</v>
      </c>
      <c r="T7" s="34"/>
      <c r="U7" s="35">
        <v>24</v>
      </c>
      <c r="V7" s="36" t="s">
        <v>1</v>
      </c>
      <c r="W7" s="35">
        <v>27.5</v>
      </c>
      <c r="X7" s="37" t="str">
        <f t="shared" si="3"/>
        <v>aktowa</v>
      </c>
      <c r="Y7" s="34"/>
      <c r="Z7" s="38" t="s">
        <v>16</v>
      </c>
      <c r="AA7" s="39">
        <v>280</v>
      </c>
      <c r="AB7" s="39">
        <v>594</v>
      </c>
      <c r="AC7" s="39">
        <v>250</v>
      </c>
      <c r="AD7" s="34"/>
      <c r="AE7" s="31">
        <v>6</v>
      </c>
      <c r="AF7" s="31">
        <f t="shared" si="4"/>
        <v>6</v>
      </c>
      <c r="AG7" s="40">
        <f t="shared" si="5"/>
        <v>36</v>
      </c>
      <c r="AH7" s="41">
        <v>15</v>
      </c>
      <c r="AI7" s="42">
        <v>20</v>
      </c>
    </row>
    <row r="8" spans="1:35" x14ac:dyDescent="0.2">
      <c r="A8" s="19">
        <v>7</v>
      </c>
      <c r="B8" s="43">
        <v>77530027</v>
      </c>
      <c r="C8" s="44" t="s">
        <v>15</v>
      </c>
      <c r="D8" s="45" t="s">
        <v>106</v>
      </c>
      <c r="E8" s="45" t="s">
        <v>105</v>
      </c>
      <c r="F8" s="23" t="s">
        <v>82</v>
      </c>
      <c r="G8" s="46" t="s">
        <v>65</v>
      </c>
      <c r="H8" s="47">
        <v>75</v>
      </c>
      <c r="I8" s="45" t="s">
        <v>2</v>
      </c>
      <c r="J8" s="48">
        <v>0.53</v>
      </c>
      <c r="K8" s="27"/>
      <c r="L8" s="49">
        <v>100</v>
      </c>
      <c r="M8" s="48">
        <f t="shared" si="0"/>
        <v>53</v>
      </c>
      <c r="N8" s="50">
        <v>2.6</v>
      </c>
      <c r="P8" s="106">
        <v>3000</v>
      </c>
      <c r="Q8" s="52">
        <f t="shared" si="1"/>
        <v>1590</v>
      </c>
      <c r="R8" s="50">
        <f t="shared" si="2"/>
        <v>98</v>
      </c>
      <c r="S8" s="53">
        <v>1.93</v>
      </c>
      <c r="T8" s="34"/>
      <c r="U8" s="54">
        <v>24</v>
      </c>
      <c r="V8" s="55" t="s">
        <v>1</v>
      </c>
      <c r="W8" s="54">
        <v>35</v>
      </c>
      <c r="X8" s="56" t="str">
        <f t="shared" si="3"/>
        <v>aktowa</v>
      </c>
      <c r="Y8" s="34"/>
      <c r="Z8" s="57" t="s">
        <v>14</v>
      </c>
      <c r="AA8" s="58">
        <v>355</v>
      </c>
      <c r="AB8" s="58">
        <v>594</v>
      </c>
      <c r="AC8" s="58">
        <v>250</v>
      </c>
      <c r="AD8" s="34"/>
      <c r="AE8" s="60">
        <v>6</v>
      </c>
      <c r="AF8" s="60">
        <f t="shared" si="4"/>
        <v>5</v>
      </c>
      <c r="AG8" s="61">
        <f t="shared" si="5"/>
        <v>30</v>
      </c>
      <c r="AH8" s="62">
        <v>15</v>
      </c>
      <c r="AI8" s="63">
        <v>20</v>
      </c>
    </row>
    <row r="9" spans="1:35" x14ac:dyDescent="0.2">
      <c r="A9" s="19">
        <v>7</v>
      </c>
      <c r="B9" s="20">
        <v>77630027</v>
      </c>
      <c r="C9" s="21" t="s">
        <v>13</v>
      </c>
      <c r="D9" s="22" t="s">
        <v>104</v>
      </c>
      <c r="E9" s="22" t="s">
        <v>109</v>
      </c>
      <c r="F9" s="23" t="s">
        <v>82</v>
      </c>
      <c r="G9" s="24" t="s">
        <v>65</v>
      </c>
      <c r="H9" s="25">
        <v>75</v>
      </c>
      <c r="I9" s="22" t="s">
        <v>2</v>
      </c>
      <c r="J9" s="26">
        <v>0.56999999999999995</v>
      </c>
      <c r="K9" s="27"/>
      <c r="L9" s="64">
        <v>100</v>
      </c>
      <c r="M9" s="26">
        <f t="shared" si="0"/>
        <v>56.999999999999993</v>
      </c>
      <c r="N9" s="29">
        <v>2.8</v>
      </c>
      <c r="P9" s="84">
        <v>3000</v>
      </c>
      <c r="Q9" s="65">
        <f t="shared" si="1"/>
        <v>1709.9999999999998</v>
      </c>
      <c r="R9" s="29">
        <f t="shared" si="2"/>
        <v>104</v>
      </c>
      <c r="S9" s="33">
        <v>1.93</v>
      </c>
      <c r="T9" s="34"/>
      <c r="U9" s="35">
        <v>25</v>
      </c>
      <c r="V9" s="36" t="s">
        <v>1</v>
      </c>
      <c r="W9" s="35">
        <v>35</v>
      </c>
      <c r="X9" s="37" t="str">
        <f t="shared" si="3"/>
        <v>aktowa</v>
      </c>
      <c r="Y9" s="34"/>
      <c r="Z9" s="38" t="s">
        <v>12</v>
      </c>
      <c r="AA9" s="39">
        <v>355</v>
      </c>
      <c r="AB9" s="39">
        <v>594</v>
      </c>
      <c r="AC9" s="39">
        <v>260</v>
      </c>
      <c r="AD9" s="34"/>
      <c r="AE9" s="31">
        <v>6</v>
      </c>
      <c r="AF9" s="31">
        <f t="shared" si="4"/>
        <v>5</v>
      </c>
      <c r="AG9" s="40">
        <f t="shared" si="5"/>
        <v>30</v>
      </c>
      <c r="AH9" s="41">
        <v>15</v>
      </c>
      <c r="AI9" s="42">
        <v>20</v>
      </c>
    </row>
    <row r="10" spans="1:35" x14ac:dyDescent="0.2">
      <c r="A10" s="19">
        <v>7</v>
      </c>
      <c r="B10" s="43">
        <v>77730027</v>
      </c>
      <c r="C10" s="44" t="s">
        <v>11</v>
      </c>
      <c r="D10" s="45" t="s">
        <v>110</v>
      </c>
      <c r="E10" s="45" t="s">
        <v>111</v>
      </c>
      <c r="F10" s="23" t="s">
        <v>82</v>
      </c>
      <c r="G10" s="46" t="s">
        <v>65</v>
      </c>
      <c r="H10" s="47">
        <v>75</v>
      </c>
      <c r="I10" s="45" t="s">
        <v>2</v>
      </c>
      <c r="J10" s="48">
        <v>0.66</v>
      </c>
      <c r="K10" s="27"/>
      <c r="L10" s="49">
        <v>100</v>
      </c>
      <c r="M10" s="48">
        <f t="shared" si="0"/>
        <v>66</v>
      </c>
      <c r="N10" s="50">
        <v>3.4</v>
      </c>
      <c r="P10" s="106">
        <v>2400</v>
      </c>
      <c r="Q10" s="52">
        <f t="shared" si="1"/>
        <v>1584</v>
      </c>
      <c r="R10" s="50">
        <f t="shared" si="2"/>
        <v>101.6</v>
      </c>
      <c r="S10" s="53">
        <v>1.9</v>
      </c>
      <c r="T10" s="34"/>
      <c r="U10" s="54">
        <v>29</v>
      </c>
      <c r="V10" s="55" t="s">
        <v>1</v>
      </c>
      <c r="W10" s="54">
        <v>37</v>
      </c>
      <c r="X10" s="56" t="str">
        <f t="shared" si="3"/>
        <v>aktowa</v>
      </c>
      <c r="Y10" s="34"/>
      <c r="Z10" s="57" t="s">
        <v>10</v>
      </c>
      <c r="AA10" s="58">
        <v>295</v>
      </c>
      <c r="AB10" s="58">
        <v>595</v>
      </c>
      <c r="AC10" s="58">
        <v>375</v>
      </c>
      <c r="AD10" s="34"/>
      <c r="AE10" s="60">
        <v>4</v>
      </c>
      <c r="AF10" s="60">
        <f t="shared" si="4"/>
        <v>6</v>
      </c>
      <c r="AG10" s="61">
        <f t="shared" si="5"/>
        <v>24</v>
      </c>
      <c r="AH10" s="62">
        <v>15</v>
      </c>
      <c r="AI10" s="63">
        <v>20</v>
      </c>
    </row>
    <row r="11" spans="1:35" x14ac:dyDescent="0.2">
      <c r="A11" s="19">
        <v>7</v>
      </c>
      <c r="B11" s="20">
        <v>77830027</v>
      </c>
      <c r="C11" s="21" t="s">
        <v>9</v>
      </c>
      <c r="D11" s="22" t="s">
        <v>112</v>
      </c>
      <c r="E11" s="22" t="s">
        <v>115</v>
      </c>
      <c r="F11" s="23" t="s">
        <v>82</v>
      </c>
      <c r="G11" s="24" t="s">
        <v>65</v>
      </c>
      <c r="H11" s="25">
        <v>75</v>
      </c>
      <c r="I11" s="22" t="s">
        <v>2</v>
      </c>
      <c r="J11" s="26">
        <v>0.98</v>
      </c>
      <c r="K11" s="27"/>
      <c r="L11" s="64">
        <v>50</v>
      </c>
      <c r="M11" s="26">
        <f t="shared" si="0"/>
        <v>49</v>
      </c>
      <c r="N11" s="29">
        <v>2.35</v>
      </c>
      <c r="P11" s="84">
        <v>1500</v>
      </c>
      <c r="Q11" s="65">
        <f t="shared" si="1"/>
        <v>1470</v>
      </c>
      <c r="R11" s="29">
        <f t="shared" si="2"/>
        <v>90.5</v>
      </c>
      <c r="S11" s="33">
        <v>1.81</v>
      </c>
      <c r="T11" s="34"/>
      <c r="U11" s="35">
        <v>32</v>
      </c>
      <c r="V11" s="36" t="s">
        <v>1</v>
      </c>
      <c r="W11" s="35">
        <v>45.5</v>
      </c>
      <c r="X11" s="37" t="str">
        <f t="shared" si="3"/>
        <v>aktowa</v>
      </c>
      <c r="Y11" s="34"/>
      <c r="Z11" s="38" t="s">
        <v>8</v>
      </c>
      <c r="AA11" s="39">
        <v>330</v>
      </c>
      <c r="AB11" s="39">
        <v>465</v>
      </c>
      <c r="AC11" s="39">
        <v>290</v>
      </c>
      <c r="AD11" s="34"/>
      <c r="AE11" s="31">
        <v>6</v>
      </c>
      <c r="AF11" s="31">
        <f t="shared" si="4"/>
        <v>5</v>
      </c>
      <c r="AG11" s="40">
        <f t="shared" si="5"/>
        <v>30</v>
      </c>
      <c r="AH11" s="41">
        <v>15</v>
      </c>
      <c r="AI11" s="42">
        <v>20</v>
      </c>
    </row>
    <row r="12" spans="1:35" x14ac:dyDescent="0.2">
      <c r="A12" s="19">
        <v>7</v>
      </c>
      <c r="B12" s="43">
        <v>77930027</v>
      </c>
      <c r="C12" s="44" t="s">
        <v>7</v>
      </c>
      <c r="D12" s="45" t="s">
        <v>114</v>
      </c>
      <c r="E12" s="45" t="s">
        <v>116</v>
      </c>
      <c r="F12" s="23" t="s">
        <v>82</v>
      </c>
      <c r="G12" s="46" t="s">
        <v>65</v>
      </c>
      <c r="H12" s="47">
        <v>75</v>
      </c>
      <c r="I12" s="45" t="s">
        <v>2</v>
      </c>
      <c r="J12" s="48">
        <v>1.0900000000000001</v>
      </c>
      <c r="K12" s="27"/>
      <c r="L12" s="49">
        <v>50</v>
      </c>
      <c r="M12" s="48">
        <f t="shared" si="0"/>
        <v>54.500000000000007</v>
      </c>
      <c r="N12" s="50">
        <v>2.75</v>
      </c>
      <c r="P12" s="106">
        <v>1500</v>
      </c>
      <c r="Q12" s="52">
        <f t="shared" si="1"/>
        <v>1635.0000000000002</v>
      </c>
      <c r="R12" s="50">
        <f t="shared" si="2"/>
        <v>102.5</v>
      </c>
      <c r="S12" s="53">
        <v>2.06</v>
      </c>
      <c r="T12" s="34"/>
      <c r="U12" s="54">
        <v>37</v>
      </c>
      <c r="V12" s="55" t="s">
        <v>1</v>
      </c>
      <c r="W12" s="54">
        <v>48</v>
      </c>
      <c r="X12" s="56" t="str">
        <f t="shared" si="3"/>
        <v>aktowa</v>
      </c>
      <c r="Y12" s="34"/>
      <c r="Z12" s="57" t="s">
        <v>6</v>
      </c>
      <c r="AA12" s="58">
        <v>380</v>
      </c>
      <c r="AB12" s="58">
        <v>490</v>
      </c>
      <c r="AC12" s="58">
        <v>290</v>
      </c>
      <c r="AD12" s="34"/>
      <c r="AE12" s="60">
        <v>6</v>
      </c>
      <c r="AF12" s="60">
        <f t="shared" si="4"/>
        <v>5</v>
      </c>
      <c r="AG12" s="61">
        <f t="shared" si="5"/>
        <v>30</v>
      </c>
      <c r="AH12" s="62">
        <v>15</v>
      </c>
      <c r="AI12" s="63">
        <v>20</v>
      </c>
    </row>
    <row r="13" spans="1:35" x14ac:dyDescent="0.2">
      <c r="A13" s="19">
        <v>7</v>
      </c>
      <c r="B13" s="20">
        <v>78030027</v>
      </c>
      <c r="C13" s="21" t="s">
        <v>5</v>
      </c>
      <c r="D13" s="22" t="s">
        <v>113</v>
      </c>
      <c r="E13" s="22" t="s">
        <v>117</v>
      </c>
      <c r="F13" s="23" t="s">
        <v>82</v>
      </c>
      <c r="G13" s="24" t="s">
        <v>65</v>
      </c>
      <c r="H13" s="25">
        <v>75</v>
      </c>
      <c r="I13" s="22" t="s">
        <v>2</v>
      </c>
      <c r="J13" s="26">
        <v>0.32</v>
      </c>
      <c r="K13" s="27"/>
      <c r="L13" s="28">
        <v>100</v>
      </c>
      <c r="M13" s="26">
        <f t="shared" si="0"/>
        <v>32</v>
      </c>
      <c r="N13" s="29">
        <v>1.35</v>
      </c>
      <c r="P13" s="84">
        <v>8000</v>
      </c>
      <c r="Q13" s="65">
        <f t="shared" si="1"/>
        <v>2560</v>
      </c>
      <c r="R13" s="29">
        <f t="shared" si="2"/>
        <v>128</v>
      </c>
      <c r="S13" s="33">
        <v>1.98</v>
      </c>
      <c r="T13" s="34"/>
      <c r="U13" s="35">
        <v>20</v>
      </c>
      <c r="V13" s="36" t="s">
        <v>1</v>
      </c>
      <c r="W13" s="35">
        <v>17.5</v>
      </c>
      <c r="X13" s="37" t="str">
        <f t="shared" si="3"/>
        <v>listowa</v>
      </c>
      <c r="Y13" s="34"/>
      <c r="Z13" s="38" t="s">
        <v>0</v>
      </c>
      <c r="AA13" s="39">
        <v>180</v>
      </c>
      <c r="AB13" s="39">
        <v>410</v>
      </c>
      <c r="AC13" s="39">
        <v>290</v>
      </c>
      <c r="AD13" s="34"/>
      <c r="AE13" s="31">
        <v>8</v>
      </c>
      <c r="AF13" s="31">
        <f t="shared" si="4"/>
        <v>10</v>
      </c>
      <c r="AG13" s="40">
        <f t="shared" si="5"/>
        <v>80</v>
      </c>
      <c r="AH13" s="41">
        <v>15</v>
      </c>
      <c r="AI13" s="42">
        <v>20</v>
      </c>
    </row>
    <row r="14" spans="1:35" ht="3.75" customHeight="1" x14ac:dyDescent="0.2">
      <c r="N14" s="68"/>
    </row>
    <row r="15" spans="1:35" s="2" customFormat="1" ht="9.6" x14ac:dyDescent="0.2">
      <c r="A15" s="1"/>
      <c r="C15" s="3"/>
      <c r="G15" s="4"/>
      <c r="J15" s="5"/>
      <c r="K15" s="5"/>
      <c r="L15" s="111" t="s">
        <v>62</v>
      </c>
      <c r="M15" s="111"/>
      <c r="N15" s="111"/>
      <c r="O15" s="6"/>
      <c r="P15" s="108" t="s">
        <v>61</v>
      </c>
      <c r="Q15" s="109"/>
      <c r="R15" s="109"/>
      <c r="S15" s="110"/>
      <c r="T15" s="6"/>
      <c r="U15" s="108" t="s">
        <v>60</v>
      </c>
      <c r="V15" s="109"/>
      <c r="W15" s="109"/>
      <c r="X15" s="110"/>
      <c r="Y15" s="7"/>
      <c r="Z15" s="108" t="s">
        <v>59</v>
      </c>
      <c r="AA15" s="109"/>
      <c r="AB15" s="109"/>
      <c r="AC15" s="110"/>
      <c r="AD15" s="7"/>
      <c r="AE15" s="108" t="s">
        <v>58</v>
      </c>
      <c r="AF15" s="109"/>
      <c r="AG15" s="109"/>
      <c r="AH15" s="109"/>
      <c r="AI15" s="110"/>
    </row>
    <row r="16" spans="1:35" s="2" customFormat="1" ht="33.75" customHeight="1" x14ac:dyDescent="0.2">
      <c r="A16" s="8" t="s">
        <v>57</v>
      </c>
      <c r="B16" s="9" t="s">
        <v>56</v>
      </c>
      <c r="C16" s="10" t="s">
        <v>55</v>
      </c>
      <c r="D16" s="9" t="s">
        <v>54</v>
      </c>
      <c r="E16" s="9" t="s">
        <v>53</v>
      </c>
      <c r="F16" s="9" t="s">
        <v>52</v>
      </c>
      <c r="G16" s="11" t="s">
        <v>51</v>
      </c>
      <c r="H16" s="9" t="s">
        <v>50</v>
      </c>
      <c r="I16" s="9" t="s">
        <v>81</v>
      </c>
      <c r="J16" s="12" t="s">
        <v>83</v>
      </c>
      <c r="K16" s="13"/>
      <c r="L16" s="9" t="s">
        <v>80</v>
      </c>
      <c r="M16" s="12" t="s">
        <v>46</v>
      </c>
      <c r="N16" s="14" t="s">
        <v>45</v>
      </c>
      <c r="P16" s="9" t="s">
        <v>79</v>
      </c>
      <c r="Q16" s="9" t="s">
        <v>43</v>
      </c>
      <c r="R16" s="9" t="s">
        <v>42</v>
      </c>
      <c r="S16" s="9" t="s">
        <v>41</v>
      </c>
      <c r="T16" s="15"/>
      <c r="U16" s="16" t="s">
        <v>40</v>
      </c>
      <c r="V16" s="16" t="s">
        <v>39</v>
      </c>
      <c r="W16" s="16" t="s">
        <v>38</v>
      </c>
      <c r="X16" s="16" t="s">
        <v>37</v>
      </c>
      <c r="Y16" s="15"/>
      <c r="Z16" s="16" t="s">
        <v>36</v>
      </c>
      <c r="AA16" s="17" t="s">
        <v>35</v>
      </c>
      <c r="AB16" s="18" t="s">
        <v>34</v>
      </c>
      <c r="AC16" s="18" t="s">
        <v>33</v>
      </c>
      <c r="AD16" s="15"/>
      <c r="AE16" s="18" t="s">
        <v>32</v>
      </c>
      <c r="AF16" s="16" t="s">
        <v>31</v>
      </c>
      <c r="AG16" s="18" t="s">
        <v>30</v>
      </c>
      <c r="AH16" s="18" t="s">
        <v>29</v>
      </c>
      <c r="AI16" s="18" t="s">
        <v>28</v>
      </c>
    </row>
    <row r="17" spans="1:35" x14ac:dyDescent="0.2">
      <c r="A17" s="19">
        <v>9</v>
      </c>
      <c r="B17" s="20" t="s">
        <v>78</v>
      </c>
      <c r="C17" s="21" t="s">
        <v>25</v>
      </c>
      <c r="D17" s="22" t="s">
        <v>97</v>
      </c>
      <c r="E17" s="22" t="s">
        <v>96</v>
      </c>
      <c r="F17" s="69" t="s">
        <v>66</v>
      </c>
      <c r="G17" s="24" t="s">
        <v>65</v>
      </c>
      <c r="H17" s="25">
        <v>75</v>
      </c>
      <c r="I17" s="70" t="s">
        <v>64</v>
      </c>
      <c r="J17" s="71">
        <v>2.4700000000000002</v>
      </c>
      <c r="K17" s="27"/>
      <c r="L17" s="72">
        <v>10</v>
      </c>
      <c r="M17" s="26">
        <f t="shared" ref="M17:M27" si="6">J17*L17</f>
        <v>24.700000000000003</v>
      </c>
      <c r="N17" s="29">
        <v>0.8</v>
      </c>
      <c r="P17" s="73">
        <v>500</v>
      </c>
      <c r="Q17" s="32">
        <f t="shared" ref="Q17:Q27" si="7">J17*P17</f>
        <v>1235</v>
      </c>
      <c r="R17" s="29">
        <f t="shared" ref="R17:R27" si="8">N17*AG17+AI17</f>
        <v>60</v>
      </c>
      <c r="S17" s="33">
        <v>1.1000000000000001</v>
      </c>
      <c r="T17" s="34"/>
      <c r="U17" s="35">
        <v>12</v>
      </c>
      <c r="V17" s="36" t="s">
        <v>1</v>
      </c>
      <c r="W17" s="35">
        <v>17.5</v>
      </c>
      <c r="X17" s="37" t="s">
        <v>68</v>
      </c>
      <c r="Y17" s="34"/>
      <c r="Z17" s="74"/>
      <c r="AA17" s="75"/>
      <c r="AB17" s="75"/>
      <c r="AC17" s="75"/>
      <c r="AD17" s="34"/>
      <c r="AE17" s="31"/>
      <c r="AF17" s="31"/>
      <c r="AG17" s="40">
        <f>P17/L17</f>
        <v>50</v>
      </c>
      <c r="AH17" s="41">
        <v>15</v>
      </c>
      <c r="AI17" s="42">
        <v>20</v>
      </c>
    </row>
    <row r="18" spans="1:35" x14ac:dyDescent="0.2">
      <c r="A18" s="19">
        <v>9</v>
      </c>
      <c r="B18" s="43" t="s">
        <v>77</v>
      </c>
      <c r="C18" s="44" t="s">
        <v>23</v>
      </c>
      <c r="D18" s="45" t="s">
        <v>99</v>
      </c>
      <c r="E18" s="45" t="s">
        <v>98</v>
      </c>
      <c r="F18" s="69" t="s">
        <v>66</v>
      </c>
      <c r="G18" s="46" t="s">
        <v>65</v>
      </c>
      <c r="H18" s="47">
        <v>75</v>
      </c>
      <c r="I18" s="76" t="s">
        <v>64</v>
      </c>
      <c r="J18" s="77">
        <v>3.08</v>
      </c>
      <c r="K18" s="27"/>
      <c r="L18" s="78">
        <v>10</v>
      </c>
      <c r="M18" s="26">
        <f t="shared" si="6"/>
        <v>30.8</v>
      </c>
      <c r="N18" s="29">
        <v>1.08</v>
      </c>
      <c r="P18" s="79">
        <v>500</v>
      </c>
      <c r="Q18" s="52">
        <f t="shared" si="7"/>
        <v>1540</v>
      </c>
      <c r="R18" s="50">
        <f t="shared" si="8"/>
        <v>74</v>
      </c>
      <c r="S18" s="53">
        <v>1.3</v>
      </c>
      <c r="T18" s="34"/>
      <c r="U18" s="54">
        <v>14</v>
      </c>
      <c r="V18" s="55" t="s">
        <v>1</v>
      </c>
      <c r="W18" s="54">
        <v>22.5</v>
      </c>
      <c r="X18" s="56" t="s">
        <v>68</v>
      </c>
      <c r="Y18" s="34"/>
      <c r="Z18" s="80"/>
      <c r="AA18" s="81"/>
      <c r="AB18" s="81"/>
      <c r="AC18" s="81"/>
      <c r="AD18" s="34"/>
      <c r="AE18" s="59"/>
      <c r="AF18" s="60"/>
      <c r="AG18" s="61">
        <f t="shared" ref="AG18:AG27" si="9">P18/L18</f>
        <v>50</v>
      </c>
      <c r="AH18" s="62">
        <v>15</v>
      </c>
      <c r="AI18" s="63">
        <v>20</v>
      </c>
    </row>
    <row r="19" spans="1:35" x14ac:dyDescent="0.2">
      <c r="A19" s="19">
        <v>9</v>
      </c>
      <c r="B19" s="20" t="s">
        <v>76</v>
      </c>
      <c r="C19" s="21" t="s">
        <v>21</v>
      </c>
      <c r="D19" s="22" t="s">
        <v>100</v>
      </c>
      <c r="E19" s="22" t="s">
        <v>101</v>
      </c>
      <c r="F19" s="69" t="s">
        <v>66</v>
      </c>
      <c r="G19" s="24" t="s">
        <v>65</v>
      </c>
      <c r="H19" s="25">
        <v>75</v>
      </c>
      <c r="I19" s="70" t="s">
        <v>64</v>
      </c>
      <c r="J19" s="71">
        <v>3.73</v>
      </c>
      <c r="K19" s="27"/>
      <c r="L19" s="64">
        <v>10</v>
      </c>
      <c r="M19" s="26">
        <f t="shared" si="6"/>
        <v>37.299999999999997</v>
      </c>
      <c r="N19" s="29">
        <v>1.4</v>
      </c>
      <c r="P19" s="73">
        <v>480</v>
      </c>
      <c r="Q19" s="65">
        <f t="shared" si="7"/>
        <v>1790.4</v>
      </c>
      <c r="R19" s="29">
        <f t="shared" si="8"/>
        <v>87.199999999999989</v>
      </c>
      <c r="S19" s="33">
        <v>1.6</v>
      </c>
      <c r="T19" s="34"/>
      <c r="U19" s="35">
        <v>17</v>
      </c>
      <c r="V19" s="36" t="s">
        <v>1</v>
      </c>
      <c r="W19" s="35">
        <v>22.5</v>
      </c>
      <c r="X19" s="37" t="s">
        <v>68</v>
      </c>
      <c r="Y19" s="34"/>
      <c r="Z19" s="38"/>
      <c r="AA19" s="39"/>
      <c r="AB19" s="39"/>
      <c r="AC19" s="39"/>
      <c r="AD19" s="34"/>
      <c r="AE19" s="31"/>
      <c r="AF19" s="31"/>
      <c r="AG19" s="40">
        <f t="shared" si="9"/>
        <v>48</v>
      </c>
      <c r="AH19" s="41">
        <v>15</v>
      </c>
      <c r="AI19" s="42">
        <v>20</v>
      </c>
    </row>
    <row r="20" spans="1:35" x14ac:dyDescent="0.2">
      <c r="A20" s="19">
        <v>9</v>
      </c>
      <c r="B20" s="43" t="s">
        <v>75</v>
      </c>
      <c r="C20" s="44" t="s">
        <v>19</v>
      </c>
      <c r="D20" s="45" t="s">
        <v>108</v>
      </c>
      <c r="E20" s="45" t="s">
        <v>102</v>
      </c>
      <c r="F20" s="69" t="s">
        <v>66</v>
      </c>
      <c r="G20" s="46" t="s">
        <v>65</v>
      </c>
      <c r="H20" s="47">
        <v>75</v>
      </c>
      <c r="I20" s="76" t="s">
        <v>64</v>
      </c>
      <c r="J20" s="77">
        <v>4.63</v>
      </c>
      <c r="K20" s="27"/>
      <c r="L20" s="49">
        <v>10</v>
      </c>
      <c r="M20" s="26">
        <f t="shared" si="6"/>
        <v>46.3</v>
      </c>
      <c r="N20" s="50">
        <v>1.9</v>
      </c>
      <c r="P20" s="79">
        <v>400</v>
      </c>
      <c r="Q20" s="52">
        <f t="shared" si="7"/>
        <v>1852</v>
      </c>
      <c r="R20" s="50">
        <f t="shared" si="8"/>
        <v>96</v>
      </c>
      <c r="S20" s="53">
        <v>1.6</v>
      </c>
      <c r="T20" s="34"/>
      <c r="U20" s="54">
        <v>20</v>
      </c>
      <c r="V20" s="55" t="s">
        <v>1</v>
      </c>
      <c r="W20" s="54">
        <v>27.5</v>
      </c>
      <c r="X20" s="56" t="s">
        <v>68</v>
      </c>
      <c r="Y20" s="34"/>
      <c r="Z20" s="57"/>
      <c r="AA20" s="58"/>
      <c r="AB20" s="58"/>
      <c r="AC20" s="58"/>
      <c r="AD20" s="34"/>
      <c r="AE20" s="60"/>
      <c r="AF20" s="60"/>
      <c r="AG20" s="61">
        <f t="shared" si="9"/>
        <v>40</v>
      </c>
      <c r="AH20" s="62">
        <v>15</v>
      </c>
      <c r="AI20" s="63">
        <v>20</v>
      </c>
    </row>
    <row r="21" spans="1:35" x14ac:dyDescent="0.2">
      <c r="A21" s="19">
        <v>9</v>
      </c>
      <c r="B21" s="20" t="s">
        <v>74</v>
      </c>
      <c r="C21" s="21" t="s">
        <v>17</v>
      </c>
      <c r="D21" s="22" t="s">
        <v>107</v>
      </c>
      <c r="E21" s="22" t="s">
        <v>103</v>
      </c>
      <c r="F21" s="69" t="s">
        <v>66</v>
      </c>
      <c r="G21" s="24" t="s">
        <v>65</v>
      </c>
      <c r="H21" s="25">
        <v>75</v>
      </c>
      <c r="I21" s="70" t="s">
        <v>64</v>
      </c>
      <c r="J21" s="71">
        <v>5.31</v>
      </c>
      <c r="K21" s="27"/>
      <c r="L21" s="64">
        <v>10</v>
      </c>
      <c r="M21" s="26">
        <f t="shared" si="6"/>
        <v>53.099999999999994</v>
      </c>
      <c r="N21" s="29">
        <v>2.25</v>
      </c>
      <c r="P21" s="73">
        <v>300</v>
      </c>
      <c r="Q21" s="65">
        <f t="shared" si="7"/>
        <v>1592.9999999999998</v>
      </c>
      <c r="R21" s="29">
        <f t="shared" si="8"/>
        <v>87.5</v>
      </c>
      <c r="S21" s="33">
        <v>1.6</v>
      </c>
      <c r="T21" s="34"/>
      <c r="U21" s="35">
        <v>24</v>
      </c>
      <c r="V21" s="36" t="s">
        <v>1</v>
      </c>
      <c r="W21" s="35">
        <v>27.5</v>
      </c>
      <c r="X21" s="37" t="s">
        <v>68</v>
      </c>
      <c r="Y21" s="34"/>
      <c r="Z21" s="38"/>
      <c r="AA21" s="39"/>
      <c r="AB21" s="39"/>
      <c r="AC21" s="39"/>
      <c r="AD21" s="34"/>
      <c r="AE21" s="31"/>
      <c r="AF21" s="31"/>
      <c r="AG21" s="40">
        <f t="shared" si="9"/>
        <v>30</v>
      </c>
      <c r="AH21" s="41">
        <v>15</v>
      </c>
      <c r="AI21" s="42">
        <v>20</v>
      </c>
    </row>
    <row r="22" spans="1:35" x14ac:dyDescent="0.2">
      <c r="A22" s="19">
        <v>9</v>
      </c>
      <c r="B22" s="43" t="s">
        <v>73</v>
      </c>
      <c r="C22" s="44" t="s">
        <v>15</v>
      </c>
      <c r="D22" s="45" t="s">
        <v>106</v>
      </c>
      <c r="E22" s="45" t="s">
        <v>105</v>
      </c>
      <c r="F22" s="69" t="s">
        <v>66</v>
      </c>
      <c r="G22" s="46" t="s">
        <v>65</v>
      </c>
      <c r="H22" s="47">
        <v>75</v>
      </c>
      <c r="I22" s="76" t="s">
        <v>64</v>
      </c>
      <c r="J22" s="77">
        <v>6.41</v>
      </c>
      <c r="K22" s="27"/>
      <c r="L22" s="49">
        <v>10</v>
      </c>
      <c r="M22" s="26">
        <f t="shared" si="6"/>
        <v>64.099999999999994</v>
      </c>
      <c r="N22" s="50">
        <v>2.6</v>
      </c>
      <c r="P22" s="79">
        <v>240</v>
      </c>
      <c r="Q22" s="52">
        <f t="shared" si="7"/>
        <v>1538.4</v>
      </c>
      <c r="R22" s="50">
        <f t="shared" si="8"/>
        <v>82.4</v>
      </c>
      <c r="S22" s="53">
        <v>1.6</v>
      </c>
      <c r="T22" s="34"/>
      <c r="U22" s="54">
        <v>24</v>
      </c>
      <c r="V22" s="55" t="s">
        <v>1</v>
      </c>
      <c r="W22" s="54">
        <v>35</v>
      </c>
      <c r="X22" s="56" t="s">
        <v>68</v>
      </c>
      <c r="Y22" s="34"/>
      <c r="Z22" s="57"/>
      <c r="AA22" s="58"/>
      <c r="AB22" s="58"/>
      <c r="AC22" s="58"/>
      <c r="AD22" s="34"/>
      <c r="AE22" s="60"/>
      <c r="AF22" s="60"/>
      <c r="AG22" s="61">
        <f t="shared" si="9"/>
        <v>24</v>
      </c>
      <c r="AH22" s="62">
        <v>15</v>
      </c>
      <c r="AI22" s="63">
        <v>20</v>
      </c>
    </row>
    <row r="23" spans="1:35" x14ac:dyDescent="0.2">
      <c r="A23" s="19">
        <v>9</v>
      </c>
      <c r="B23" s="20" t="s">
        <v>72</v>
      </c>
      <c r="C23" s="21" t="s">
        <v>13</v>
      </c>
      <c r="D23" s="22" t="s">
        <v>104</v>
      </c>
      <c r="E23" s="22" t="s">
        <v>109</v>
      </c>
      <c r="F23" s="69" t="s">
        <v>66</v>
      </c>
      <c r="G23" s="24" t="s">
        <v>65</v>
      </c>
      <c r="H23" s="25">
        <v>75</v>
      </c>
      <c r="I23" s="70" t="s">
        <v>64</v>
      </c>
      <c r="J23" s="71">
        <v>6.61</v>
      </c>
      <c r="K23" s="27"/>
      <c r="L23" s="64">
        <v>10</v>
      </c>
      <c r="M23" s="26">
        <f t="shared" si="6"/>
        <v>66.100000000000009</v>
      </c>
      <c r="N23" s="29">
        <v>2.8</v>
      </c>
      <c r="P23" s="73">
        <v>240</v>
      </c>
      <c r="Q23" s="65">
        <f t="shared" si="7"/>
        <v>1586.4</v>
      </c>
      <c r="R23" s="29">
        <f t="shared" si="8"/>
        <v>87.199999999999989</v>
      </c>
      <c r="S23" s="33">
        <v>1.6</v>
      </c>
      <c r="T23" s="34"/>
      <c r="U23" s="35">
        <v>25</v>
      </c>
      <c r="V23" s="36" t="s">
        <v>1</v>
      </c>
      <c r="W23" s="35">
        <v>35</v>
      </c>
      <c r="X23" s="37" t="s">
        <v>68</v>
      </c>
      <c r="Y23" s="34"/>
      <c r="Z23" s="38"/>
      <c r="AA23" s="39"/>
      <c r="AB23" s="39"/>
      <c r="AC23" s="39"/>
      <c r="AD23" s="34"/>
      <c r="AE23" s="31"/>
      <c r="AF23" s="31"/>
      <c r="AG23" s="40">
        <f t="shared" si="9"/>
        <v>24</v>
      </c>
      <c r="AH23" s="41">
        <v>15</v>
      </c>
      <c r="AI23" s="42">
        <v>20</v>
      </c>
    </row>
    <row r="24" spans="1:35" x14ac:dyDescent="0.2">
      <c r="A24" s="19">
        <v>9</v>
      </c>
      <c r="B24" s="43" t="s">
        <v>71</v>
      </c>
      <c r="C24" s="44" t="s">
        <v>11</v>
      </c>
      <c r="D24" s="45" t="s">
        <v>110</v>
      </c>
      <c r="E24" s="45" t="s">
        <v>111</v>
      </c>
      <c r="F24" s="69" t="s">
        <v>66</v>
      </c>
      <c r="G24" s="46" t="s">
        <v>65</v>
      </c>
      <c r="H24" s="47">
        <v>75</v>
      </c>
      <c r="I24" s="76" t="s">
        <v>64</v>
      </c>
      <c r="J24" s="77">
        <v>7.81</v>
      </c>
      <c r="K24" s="27"/>
      <c r="L24" s="49">
        <v>10</v>
      </c>
      <c r="M24" s="26">
        <f t="shared" si="6"/>
        <v>78.099999999999994</v>
      </c>
      <c r="N24" s="50">
        <v>3.4</v>
      </c>
      <c r="P24" s="79">
        <v>200</v>
      </c>
      <c r="Q24" s="52">
        <f t="shared" si="7"/>
        <v>1562</v>
      </c>
      <c r="R24" s="50">
        <f t="shared" si="8"/>
        <v>88</v>
      </c>
      <c r="S24" s="53">
        <v>1.65</v>
      </c>
      <c r="T24" s="34"/>
      <c r="U24" s="54">
        <v>29</v>
      </c>
      <c r="V24" s="55" t="s">
        <v>1</v>
      </c>
      <c r="W24" s="54">
        <v>37</v>
      </c>
      <c r="X24" s="56" t="s">
        <v>68</v>
      </c>
      <c r="Y24" s="34"/>
      <c r="Z24" s="57"/>
      <c r="AA24" s="58"/>
      <c r="AB24" s="58"/>
      <c r="AC24" s="58"/>
      <c r="AD24" s="34"/>
      <c r="AE24" s="60"/>
      <c r="AF24" s="60"/>
      <c r="AG24" s="61">
        <f t="shared" si="9"/>
        <v>20</v>
      </c>
      <c r="AH24" s="62">
        <v>15</v>
      </c>
      <c r="AI24" s="63">
        <v>20</v>
      </c>
    </row>
    <row r="25" spans="1:35" x14ac:dyDescent="0.2">
      <c r="A25" s="19">
        <v>9</v>
      </c>
      <c r="B25" s="20" t="s">
        <v>70</v>
      </c>
      <c r="C25" s="21" t="s">
        <v>9</v>
      </c>
      <c r="D25" s="22" t="s">
        <v>112</v>
      </c>
      <c r="E25" s="22" t="s">
        <v>115</v>
      </c>
      <c r="F25" s="69" t="s">
        <v>66</v>
      </c>
      <c r="G25" s="24" t="s">
        <v>65</v>
      </c>
      <c r="H25" s="25">
        <v>75</v>
      </c>
      <c r="I25" s="70" t="s">
        <v>64</v>
      </c>
      <c r="J25" s="71">
        <v>10.32</v>
      </c>
      <c r="K25" s="27"/>
      <c r="L25" s="82">
        <v>5</v>
      </c>
      <c r="M25" s="26">
        <f t="shared" si="6"/>
        <v>51.6</v>
      </c>
      <c r="N25" s="29">
        <v>2.35</v>
      </c>
      <c r="P25" s="73">
        <v>120</v>
      </c>
      <c r="Q25" s="65">
        <f t="shared" si="7"/>
        <v>1238.4000000000001</v>
      </c>
      <c r="R25" s="29">
        <f t="shared" si="8"/>
        <v>76.400000000000006</v>
      </c>
      <c r="S25" s="33">
        <v>1.5</v>
      </c>
      <c r="T25" s="34"/>
      <c r="U25" s="35">
        <v>32</v>
      </c>
      <c r="V25" s="36" t="s">
        <v>1</v>
      </c>
      <c r="W25" s="35">
        <v>45.5</v>
      </c>
      <c r="X25" s="37" t="s">
        <v>68</v>
      </c>
      <c r="Y25" s="34"/>
      <c r="Z25" s="38"/>
      <c r="AA25" s="39"/>
      <c r="AB25" s="39"/>
      <c r="AC25" s="39"/>
      <c r="AD25" s="34"/>
      <c r="AE25" s="31"/>
      <c r="AF25" s="31"/>
      <c r="AG25" s="40">
        <f t="shared" si="9"/>
        <v>24</v>
      </c>
      <c r="AH25" s="41">
        <v>15</v>
      </c>
      <c r="AI25" s="42">
        <v>20</v>
      </c>
    </row>
    <row r="26" spans="1:35" x14ac:dyDescent="0.2">
      <c r="A26" s="19">
        <v>9</v>
      </c>
      <c r="B26" s="43" t="s">
        <v>69</v>
      </c>
      <c r="C26" s="44" t="s">
        <v>7</v>
      </c>
      <c r="D26" s="45" t="s">
        <v>114</v>
      </c>
      <c r="E26" s="45" t="s">
        <v>116</v>
      </c>
      <c r="F26" s="69" t="s">
        <v>66</v>
      </c>
      <c r="G26" s="46" t="s">
        <v>65</v>
      </c>
      <c r="H26" s="47">
        <v>75</v>
      </c>
      <c r="I26" s="76" t="s">
        <v>64</v>
      </c>
      <c r="J26" s="77">
        <v>12.26</v>
      </c>
      <c r="K26" s="27"/>
      <c r="L26" s="78">
        <v>5</v>
      </c>
      <c r="M26" s="26">
        <f t="shared" si="6"/>
        <v>61.3</v>
      </c>
      <c r="N26" s="50">
        <v>2.75</v>
      </c>
      <c r="P26" s="79">
        <v>120</v>
      </c>
      <c r="Q26" s="52">
        <f t="shared" si="7"/>
        <v>1471.2</v>
      </c>
      <c r="R26" s="50">
        <f t="shared" si="8"/>
        <v>86</v>
      </c>
      <c r="S26" s="53">
        <v>1.7</v>
      </c>
      <c r="T26" s="34"/>
      <c r="U26" s="54">
        <v>37</v>
      </c>
      <c r="V26" s="55" t="s">
        <v>1</v>
      </c>
      <c r="W26" s="54">
        <v>48</v>
      </c>
      <c r="X26" s="56" t="s">
        <v>68</v>
      </c>
      <c r="Y26" s="34"/>
      <c r="Z26" s="57"/>
      <c r="AA26" s="58"/>
      <c r="AB26" s="58"/>
      <c r="AC26" s="58"/>
      <c r="AD26" s="34"/>
      <c r="AE26" s="60"/>
      <c r="AF26" s="60"/>
      <c r="AG26" s="61">
        <f t="shared" si="9"/>
        <v>24</v>
      </c>
      <c r="AH26" s="62">
        <v>15</v>
      </c>
      <c r="AI26" s="63">
        <v>20</v>
      </c>
    </row>
    <row r="27" spans="1:35" x14ac:dyDescent="0.2">
      <c r="A27" s="19">
        <v>9</v>
      </c>
      <c r="B27" s="20" t="s">
        <v>67</v>
      </c>
      <c r="C27" s="21" t="s">
        <v>5</v>
      </c>
      <c r="D27" s="22" t="s">
        <v>113</v>
      </c>
      <c r="E27" s="22" t="s">
        <v>117</v>
      </c>
      <c r="F27" s="69" t="s">
        <v>66</v>
      </c>
      <c r="G27" s="24" t="s">
        <v>65</v>
      </c>
      <c r="H27" s="25">
        <v>75</v>
      </c>
      <c r="I27" s="70" t="s">
        <v>64</v>
      </c>
      <c r="J27" s="71">
        <v>3.63</v>
      </c>
      <c r="K27" s="27"/>
      <c r="L27" s="64">
        <v>10</v>
      </c>
      <c r="M27" s="26">
        <f t="shared" si="6"/>
        <v>36.299999999999997</v>
      </c>
      <c r="N27" s="29">
        <v>1.35</v>
      </c>
      <c r="P27" s="73">
        <v>500</v>
      </c>
      <c r="Q27" s="65">
        <f t="shared" si="7"/>
        <v>1815</v>
      </c>
      <c r="R27" s="29">
        <f t="shared" si="8"/>
        <v>87.5</v>
      </c>
      <c r="S27" s="33">
        <v>1.6</v>
      </c>
      <c r="T27" s="34"/>
      <c r="U27" s="35">
        <v>20</v>
      </c>
      <c r="V27" s="36" t="s">
        <v>1</v>
      </c>
      <c r="W27" s="35">
        <v>17.5</v>
      </c>
      <c r="X27" s="37" t="s">
        <v>63</v>
      </c>
      <c r="Y27" s="34"/>
      <c r="Z27" s="38"/>
      <c r="AA27" s="39"/>
      <c r="AB27" s="39"/>
      <c r="AC27" s="39"/>
      <c r="AD27" s="34"/>
      <c r="AE27" s="31"/>
      <c r="AF27" s="31"/>
      <c r="AG27" s="40">
        <f t="shared" si="9"/>
        <v>50</v>
      </c>
      <c r="AH27" s="41">
        <v>15</v>
      </c>
      <c r="AI27" s="42">
        <v>20</v>
      </c>
    </row>
    <row r="28" spans="1:35" ht="4.5" customHeight="1" x14ac:dyDescent="0.2">
      <c r="N28" s="68"/>
    </row>
    <row r="29" spans="1:35" s="2" customFormat="1" ht="9.6" x14ac:dyDescent="0.2">
      <c r="A29" s="1"/>
      <c r="C29" s="3"/>
      <c r="G29" s="4"/>
      <c r="J29" s="5"/>
      <c r="K29" s="5"/>
      <c r="L29" s="108" t="s">
        <v>62</v>
      </c>
      <c r="M29" s="109"/>
      <c r="N29" s="110"/>
      <c r="O29" s="6"/>
      <c r="P29" s="108" t="s">
        <v>61</v>
      </c>
      <c r="Q29" s="109"/>
      <c r="R29" s="109"/>
      <c r="S29" s="110"/>
      <c r="T29" s="6"/>
      <c r="U29" s="108" t="s">
        <v>60</v>
      </c>
      <c r="V29" s="109"/>
      <c r="W29" s="109"/>
      <c r="X29" s="110"/>
      <c r="Y29" s="7"/>
      <c r="Z29" s="108" t="s">
        <v>59</v>
      </c>
      <c r="AA29" s="109"/>
      <c r="AB29" s="109"/>
      <c r="AC29" s="110"/>
      <c r="AD29" s="7"/>
      <c r="AE29" s="108" t="s">
        <v>58</v>
      </c>
      <c r="AF29" s="109"/>
      <c r="AG29" s="109"/>
      <c r="AH29" s="109"/>
      <c r="AI29" s="110"/>
    </row>
    <row r="30" spans="1:35" s="2" customFormat="1" ht="33.75" customHeight="1" x14ac:dyDescent="0.2">
      <c r="A30" s="8" t="s">
        <v>57</v>
      </c>
      <c r="B30" s="9" t="s">
        <v>56</v>
      </c>
      <c r="C30" s="10" t="s">
        <v>55</v>
      </c>
      <c r="D30" s="9" t="s">
        <v>54</v>
      </c>
      <c r="E30" s="9" t="s">
        <v>53</v>
      </c>
      <c r="F30" s="9" t="s">
        <v>52</v>
      </c>
      <c r="G30" s="11" t="s">
        <v>51</v>
      </c>
      <c r="H30" s="9" t="s">
        <v>50</v>
      </c>
      <c r="I30" s="9" t="s">
        <v>49</v>
      </c>
      <c r="J30" s="12" t="s">
        <v>48</v>
      </c>
      <c r="K30" s="13"/>
      <c r="L30" s="9" t="s">
        <v>47</v>
      </c>
      <c r="M30" s="12" t="s">
        <v>46</v>
      </c>
      <c r="N30" s="14" t="s">
        <v>45</v>
      </c>
      <c r="P30" s="9" t="s">
        <v>44</v>
      </c>
      <c r="Q30" s="9" t="s">
        <v>43</v>
      </c>
      <c r="R30" s="9" t="s">
        <v>42</v>
      </c>
      <c r="S30" s="9" t="s">
        <v>41</v>
      </c>
      <c r="T30" s="15"/>
      <c r="U30" s="16" t="s">
        <v>40</v>
      </c>
      <c r="V30" s="16" t="s">
        <v>39</v>
      </c>
      <c r="W30" s="16" t="s">
        <v>38</v>
      </c>
      <c r="X30" s="16" t="s">
        <v>37</v>
      </c>
      <c r="Y30" s="15"/>
      <c r="Z30" s="16" t="s">
        <v>36</v>
      </c>
      <c r="AA30" s="17" t="s">
        <v>35</v>
      </c>
      <c r="AB30" s="18" t="s">
        <v>34</v>
      </c>
      <c r="AC30" s="18" t="s">
        <v>33</v>
      </c>
      <c r="AD30" s="15"/>
      <c r="AE30" s="18" t="s">
        <v>32</v>
      </c>
      <c r="AF30" s="16" t="s">
        <v>31</v>
      </c>
      <c r="AG30" s="18" t="s">
        <v>30</v>
      </c>
      <c r="AH30" s="18" t="s">
        <v>29</v>
      </c>
      <c r="AI30" s="18" t="s">
        <v>28</v>
      </c>
    </row>
    <row r="31" spans="1:35" ht="10.35" customHeight="1" x14ac:dyDescent="0.2">
      <c r="A31" s="19">
        <v>11</v>
      </c>
      <c r="B31" s="43">
        <v>77033027</v>
      </c>
      <c r="C31" s="44" t="s">
        <v>25</v>
      </c>
      <c r="D31" s="45" t="s">
        <v>97</v>
      </c>
      <c r="E31" s="45" t="s">
        <v>96</v>
      </c>
      <c r="F31" s="83" t="s">
        <v>27</v>
      </c>
      <c r="G31" s="46" t="s">
        <v>26</v>
      </c>
      <c r="H31" s="47">
        <v>75</v>
      </c>
      <c r="I31" s="22" t="s">
        <v>2</v>
      </c>
      <c r="J31" s="26">
        <v>0.21</v>
      </c>
      <c r="K31" s="27"/>
      <c r="L31" s="49">
        <v>200</v>
      </c>
      <c r="M31" s="48">
        <f t="shared" ref="M31:M41" si="10">L31*J31</f>
        <v>42</v>
      </c>
      <c r="N31" s="50">
        <v>1.5</v>
      </c>
      <c r="P31" s="51">
        <v>12000</v>
      </c>
      <c r="Q31" s="52">
        <f t="shared" ref="Q31:Q41" si="11">J31*P31</f>
        <v>2520</v>
      </c>
      <c r="R31" s="50">
        <f t="shared" ref="R31:R41" si="12">N31*AG31+AI31</f>
        <v>110</v>
      </c>
      <c r="S31" s="53">
        <v>1.98</v>
      </c>
      <c r="T31" s="34"/>
      <c r="U31" s="54">
        <v>12</v>
      </c>
      <c r="V31" s="55" t="s">
        <v>1</v>
      </c>
      <c r="W31" s="54">
        <v>17.5</v>
      </c>
      <c r="X31" s="56" t="str">
        <f t="shared" ref="X31:X41" si="13">IF(U31&gt;W31,"listowa",IF(U31=W31,"kwadratowa","aktowa"))</f>
        <v>aktowa</v>
      </c>
      <c r="Y31" s="34"/>
      <c r="Z31" s="57" t="s">
        <v>24</v>
      </c>
      <c r="AA31" s="58">
        <v>180</v>
      </c>
      <c r="AB31" s="58">
        <v>500</v>
      </c>
      <c r="AC31" s="58">
        <v>285</v>
      </c>
      <c r="AD31" s="34"/>
      <c r="AE31" s="59">
        <v>6</v>
      </c>
      <c r="AF31" s="84">
        <f t="shared" ref="AF31:AF41" si="14">AG31/AE31</f>
        <v>10</v>
      </c>
      <c r="AG31" s="85">
        <f t="shared" ref="AG31:AG41" si="15">P31/L31</f>
        <v>60</v>
      </c>
      <c r="AH31" s="62">
        <v>15</v>
      </c>
      <c r="AI31" s="63">
        <v>20</v>
      </c>
    </row>
    <row r="32" spans="1:35" x14ac:dyDescent="0.2">
      <c r="A32" s="19">
        <v>11</v>
      </c>
      <c r="B32" s="20">
        <v>77133027</v>
      </c>
      <c r="C32" s="21" t="s">
        <v>23</v>
      </c>
      <c r="D32" s="22" t="s">
        <v>99</v>
      </c>
      <c r="E32" s="22" t="s">
        <v>98</v>
      </c>
      <c r="F32" s="83" t="s">
        <v>27</v>
      </c>
      <c r="G32" s="24" t="s">
        <v>26</v>
      </c>
      <c r="H32" s="25">
        <v>75</v>
      </c>
      <c r="I32" s="45" t="s">
        <v>2</v>
      </c>
      <c r="J32" s="48">
        <v>0.26</v>
      </c>
      <c r="K32" s="27"/>
      <c r="L32" s="64">
        <v>200</v>
      </c>
      <c r="M32" s="26">
        <f t="shared" si="10"/>
        <v>52</v>
      </c>
      <c r="N32" s="29">
        <v>2.1</v>
      </c>
      <c r="P32" s="31">
        <v>7200</v>
      </c>
      <c r="Q32" s="65">
        <f t="shared" si="11"/>
        <v>1872</v>
      </c>
      <c r="R32" s="29">
        <f t="shared" si="12"/>
        <v>95.600000000000009</v>
      </c>
      <c r="S32" s="33">
        <v>1.87</v>
      </c>
      <c r="T32" s="34"/>
      <c r="U32" s="35">
        <v>14</v>
      </c>
      <c r="V32" s="36" t="s">
        <v>1</v>
      </c>
      <c r="W32" s="35">
        <v>22.5</v>
      </c>
      <c r="X32" s="37" t="str">
        <f t="shared" si="13"/>
        <v>aktowa</v>
      </c>
      <c r="Y32" s="34"/>
      <c r="Z32" s="38" t="s">
        <v>22</v>
      </c>
      <c r="AA32" s="39">
        <v>285</v>
      </c>
      <c r="AB32" s="39">
        <v>585</v>
      </c>
      <c r="AC32" s="39">
        <v>285</v>
      </c>
      <c r="AD32" s="34"/>
      <c r="AE32" s="31">
        <v>6</v>
      </c>
      <c r="AF32" s="31">
        <f t="shared" si="14"/>
        <v>6</v>
      </c>
      <c r="AG32" s="40">
        <f t="shared" si="15"/>
        <v>36</v>
      </c>
      <c r="AH32" s="41">
        <v>15</v>
      </c>
      <c r="AI32" s="42">
        <v>20</v>
      </c>
    </row>
    <row r="33" spans="1:35" x14ac:dyDescent="0.2">
      <c r="A33" s="19">
        <v>11</v>
      </c>
      <c r="B33" s="43">
        <v>77233027</v>
      </c>
      <c r="C33" s="44" t="s">
        <v>21</v>
      </c>
      <c r="D33" s="45" t="s">
        <v>100</v>
      </c>
      <c r="E33" s="45" t="s">
        <v>101</v>
      </c>
      <c r="F33" s="83" t="s">
        <v>27</v>
      </c>
      <c r="G33" s="46" t="s">
        <v>26</v>
      </c>
      <c r="H33" s="47">
        <v>75</v>
      </c>
      <c r="I33" s="22" t="s">
        <v>2</v>
      </c>
      <c r="J33" s="26">
        <v>0.32</v>
      </c>
      <c r="K33" s="27"/>
      <c r="L33" s="49">
        <v>100</v>
      </c>
      <c r="M33" s="48">
        <f t="shared" si="10"/>
        <v>32</v>
      </c>
      <c r="N33" s="50">
        <v>1.35</v>
      </c>
      <c r="P33" s="106">
        <v>6400</v>
      </c>
      <c r="Q33" s="52">
        <f t="shared" si="11"/>
        <v>2048</v>
      </c>
      <c r="R33" s="50">
        <f t="shared" si="12"/>
        <v>106.4</v>
      </c>
      <c r="S33" s="53">
        <v>2.0099999999999998</v>
      </c>
      <c r="T33" s="34"/>
      <c r="U33" s="54">
        <v>17</v>
      </c>
      <c r="V33" s="55" t="s">
        <v>1</v>
      </c>
      <c r="W33" s="54">
        <v>22.5</v>
      </c>
      <c r="X33" s="56" t="str">
        <f t="shared" si="13"/>
        <v>aktowa</v>
      </c>
      <c r="Y33" s="34"/>
      <c r="Z33" s="57" t="s">
        <v>20</v>
      </c>
      <c r="AA33" s="58">
        <v>230</v>
      </c>
      <c r="AB33" s="58">
        <v>360</v>
      </c>
      <c r="AC33" s="58">
        <v>294</v>
      </c>
      <c r="AD33" s="34"/>
      <c r="AE33" s="60">
        <v>8</v>
      </c>
      <c r="AF33" s="84">
        <f t="shared" si="14"/>
        <v>8</v>
      </c>
      <c r="AG33" s="85">
        <f t="shared" si="15"/>
        <v>64</v>
      </c>
      <c r="AH33" s="62">
        <v>15</v>
      </c>
      <c r="AI33" s="63">
        <v>20</v>
      </c>
    </row>
    <row r="34" spans="1:35" x14ac:dyDescent="0.2">
      <c r="A34" s="19">
        <v>11</v>
      </c>
      <c r="B34" s="20">
        <v>77333027</v>
      </c>
      <c r="C34" s="21" t="s">
        <v>19</v>
      </c>
      <c r="D34" s="22" t="s">
        <v>108</v>
      </c>
      <c r="E34" s="22" t="s">
        <v>102</v>
      </c>
      <c r="F34" s="83" t="s">
        <v>27</v>
      </c>
      <c r="G34" s="24" t="s">
        <v>26</v>
      </c>
      <c r="H34" s="25">
        <v>75</v>
      </c>
      <c r="I34" s="45" t="s">
        <v>2</v>
      </c>
      <c r="J34" s="48">
        <v>0.41</v>
      </c>
      <c r="K34" s="27"/>
      <c r="L34" s="64">
        <v>100</v>
      </c>
      <c r="M34" s="26">
        <f t="shared" si="10"/>
        <v>41</v>
      </c>
      <c r="N34" s="29">
        <v>1.85</v>
      </c>
      <c r="P34" s="31">
        <v>4800</v>
      </c>
      <c r="Q34" s="65">
        <f t="shared" si="11"/>
        <v>1967.9999999999998</v>
      </c>
      <c r="R34" s="29">
        <f t="shared" si="12"/>
        <v>108.80000000000001</v>
      </c>
      <c r="S34" s="33">
        <v>1.84</v>
      </c>
      <c r="T34" s="34"/>
      <c r="U34" s="35">
        <v>20</v>
      </c>
      <c r="V34" s="36" t="s">
        <v>1</v>
      </c>
      <c r="W34" s="35">
        <v>27.5</v>
      </c>
      <c r="X34" s="37" t="str">
        <f t="shared" si="13"/>
        <v>aktowa</v>
      </c>
      <c r="Y34" s="34"/>
      <c r="Z34" s="38" t="s">
        <v>18</v>
      </c>
      <c r="AA34" s="39">
        <v>280</v>
      </c>
      <c r="AB34" s="39">
        <v>410</v>
      </c>
      <c r="AC34" s="39">
        <v>294</v>
      </c>
      <c r="AD34" s="34"/>
      <c r="AE34" s="31">
        <v>8</v>
      </c>
      <c r="AF34" s="31">
        <f t="shared" si="14"/>
        <v>6</v>
      </c>
      <c r="AG34" s="40">
        <f t="shared" si="15"/>
        <v>48</v>
      </c>
      <c r="AH34" s="41">
        <v>15</v>
      </c>
      <c r="AI34" s="42">
        <v>20</v>
      </c>
    </row>
    <row r="35" spans="1:35" x14ac:dyDescent="0.2">
      <c r="A35" s="19">
        <v>11</v>
      </c>
      <c r="B35" s="43">
        <v>77433027</v>
      </c>
      <c r="C35" s="44" t="s">
        <v>17</v>
      </c>
      <c r="D35" s="45" t="s">
        <v>107</v>
      </c>
      <c r="E35" s="45" t="s">
        <v>103</v>
      </c>
      <c r="F35" s="83" t="s">
        <v>27</v>
      </c>
      <c r="G35" s="46" t="s">
        <v>26</v>
      </c>
      <c r="H35" s="47">
        <v>75</v>
      </c>
      <c r="I35" s="22" t="s">
        <v>2</v>
      </c>
      <c r="J35" s="26">
        <v>0.5</v>
      </c>
      <c r="K35" s="27"/>
      <c r="L35" s="49">
        <v>100</v>
      </c>
      <c r="M35" s="48">
        <f t="shared" si="10"/>
        <v>50</v>
      </c>
      <c r="N35" s="50">
        <v>2.2000000000000002</v>
      </c>
      <c r="P35" s="51">
        <v>3600</v>
      </c>
      <c r="Q35" s="52">
        <f t="shared" si="11"/>
        <v>1800</v>
      </c>
      <c r="R35" s="50">
        <f t="shared" si="12"/>
        <v>99.2</v>
      </c>
      <c r="S35" s="53">
        <v>1.84</v>
      </c>
      <c r="T35" s="34"/>
      <c r="U35" s="54">
        <v>24</v>
      </c>
      <c r="V35" s="55" t="s">
        <v>1</v>
      </c>
      <c r="W35" s="54">
        <v>27.5</v>
      </c>
      <c r="X35" s="56" t="str">
        <f t="shared" si="13"/>
        <v>aktowa</v>
      </c>
      <c r="Y35" s="34"/>
      <c r="Z35" s="57" t="s">
        <v>16</v>
      </c>
      <c r="AA35" s="58">
        <v>280</v>
      </c>
      <c r="AB35" s="58">
        <v>594</v>
      </c>
      <c r="AC35" s="58">
        <v>250</v>
      </c>
      <c r="AD35" s="34"/>
      <c r="AE35" s="60">
        <v>6</v>
      </c>
      <c r="AF35" s="84">
        <f t="shared" si="14"/>
        <v>6</v>
      </c>
      <c r="AG35" s="85">
        <f t="shared" si="15"/>
        <v>36</v>
      </c>
      <c r="AH35" s="62">
        <v>15</v>
      </c>
      <c r="AI35" s="63">
        <v>20</v>
      </c>
    </row>
    <row r="36" spans="1:35" x14ac:dyDescent="0.2">
      <c r="A36" s="19">
        <v>11</v>
      </c>
      <c r="B36" s="20">
        <v>77533027</v>
      </c>
      <c r="C36" s="21" t="s">
        <v>15</v>
      </c>
      <c r="D36" s="22" t="s">
        <v>106</v>
      </c>
      <c r="E36" s="22" t="s">
        <v>105</v>
      </c>
      <c r="F36" s="83" t="s">
        <v>27</v>
      </c>
      <c r="G36" s="24" t="s">
        <v>26</v>
      </c>
      <c r="H36" s="25">
        <v>75</v>
      </c>
      <c r="I36" s="45" t="s">
        <v>2</v>
      </c>
      <c r="J36" s="48">
        <v>0.57999999999999996</v>
      </c>
      <c r="K36" s="27"/>
      <c r="L36" s="64">
        <v>100</v>
      </c>
      <c r="M36" s="26">
        <f t="shared" si="10"/>
        <v>57.999999999999993</v>
      </c>
      <c r="N36" s="29">
        <v>2.4500000000000002</v>
      </c>
      <c r="P36" s="31">
        <v>3000</v>
      </c>
      <c r="Q36" s="65">
        <f t="shared" si="11"/>
        <v>1739.9999999999998</v>
      </c>
      <c r="R36" s="29">
        <f t="shared" si="12"/>
        <v>93.5</v>
      </c>
      <c r="S36" s="33">
        <v>1.93</v>
      </c>
      <c r="T36" s="34"/>
      <c r="U36" s="35">
        <v>24</v>
      </c>
      <c r="V36" s="36" t="s">
        <v>1</v>
      </c>
      <c r="W36" s="35">
        <v>35</v>
      </c>
      <c r="X36" s="37" t="str">
        <f t="shared" si="13"/>
        <v>aktowa</v>
      </c>
      <c r="Y36" s="34"/>
      <c r="Z36" s="38" t="s">
        <v>14</v>
      </c>
      <c r="AA36" s="39">
        <v>355</v>
      </c>
      <c r="AB36" s="39">
        <v>594</v>
      </c>
      <c r="AC36" s="39">
        <v>250</v>
      </c>
      <c r="AD36" s="34"/>
      <c r="AE36" s="31">
        <v>6</v>
      </c>
      <c r="AF36" s="31">
        <f t="shared" si="14"/>
        <v>5</v>
      </c>
      <c r="AG36" s="40">
        <f t="shared" si="15"/>
        <v>30</v>
      </c>
      <c r="AH36" s="41">
        <v>15</v>
      </c>
      <c r="AI36" s="42">
        <v>20</v>
      </c>
    </row>
    <row r="37" spans="1:35" x14ac:dyDescent="0.2">
      <c r="A37" s="19">
        <v>11</v>
      </c>
      <c r="B37" s="43">
        <v>77633027</v>
      </c>
      <c r="C37" s="44" t="s">
        <v>13</v>
      </c>
      <c r="D37" s="45" t="s">
        <v>104</v>
      </c>
      <c r="E37" s="45" t="s">
        <v>109</v>
      </c>
      <c r="F37" s="83" t="s">
        <v>27</v>
      </c>
      <c r="G37" s="46" t="s">
        <v>26</v>
      </c>
      <c r="H37" s="47">
        <v>75</v>
      </c>
      <c r="I37" s="22" t="s">
        <v>2</v>
      </c>
      <c r="J37" s="26">
        <v>0.61</v>
      </c>
      <c r="K37" s="27"/>
      <c r="L37" s="49">
        <v>100</v>
      </c>
      <c r="M37" s="48">
        <f t="shared" si="10"/>
        <v>61</v>
      </c>
      <c r="N37" s="50">
        <v>2.65</v>
      </c>
      <c r="P37" s="51">
        <v>3000</v>
      </c>
      <c r="Q37" s="52">
        <f t="shared" si="11"/>
        <v>1830</v>
      </c>
      <c r="R37" s="50">
        <f t="shared" si="12"/>
        <v>99.5</v>
      </c>
      <c r="S37" s="53">
        <v>1.93</v>
      </c>
      <c r="T37" s="34"/>
      <c r="U37" s="54">
        <v>25</v>
      </c>
      <c r="V37" s="55" t="s">
        <v>1</v>
      </c>
      <c r="W37" s="54">
        <v>35</v>
      </c>
      <c r="X37" s="56" t="str">
        <f t="shared" si="13"/>
        <v>aktowa</v>
      </c>
      <c r="Y37" s="34"/>
      <c r="Z37" s="57" t="s">
        <v>12</v>
      </c>
      <c r="AA37" s="58">
        <v>355</v>
      </c>
      <c r="AB37" s="58">
        <v>594</v>
      </c>
      <c r="AC37" s="58">
        <v>260</v>
      </c>
      <c r="AD37" s="34"/>
      <c r="AE37" s="60">
        <v>6</v>
      </c>
      <c r="AF37" s="84">
        <f t="shared" si="14"/>
        <v>5</v>
      </c>
      <c r="AG37" s="85">
        <f t="shared" si="15"/>
        <v>30</v>
      </c>
      <c r="AH37" s="62">
        <v>15</v>
      </c>
      <c r="AI37" s="63">
        <v>20</v>
      </c>
    </row>
    <row r="38" spans="1:35" x14ac:dyDescent="0.2">
      <c r="A38" s="19">
        <v>11</v>
      </c>
      <c r="B38" s="20">
        <v>77733027</v>
      </c>
      <c r="C38" s="21" t="s">
        <v>11</v>
      </c>
      <c r="D38" s="22" t="s">
        <v>110</v>
      </c>
      <c r="E38" s="22" t="s">
        <v>111</v>
      </c>
      <c r="F38" s="83" t="s">
        <v>27</v>
      </c>
      <c r="G38" s="24" t="s">
        <v>26</v>
      </c>
      <c r="H38" s="25">
        <v>75</v>
      </c>
      <c r="I38" s="45" t="s">
        <v>2</v>
      </c>
      <c r="J38" s="48">
        <v>0.71</v>
      </c>
      <c r="K38" s="27"/>
      <c r="L38" s="64">
        <v>100</v>
      </c>
      <c r="M38" s="26">
        <f t="shared" si="10"/>
        <v>71</v>
      </c>
      <c r="N38" s="29">
        <v>3.3</v>
      </c>
      <c r="P38" s="31">
        <v>2400</v>
      </c>
      <c r="Q38" s="65">
        <f t="shared" si="11"/>
        <v>1704</v>
      </c>
      <c r="R38" s="29">
        <f t="shared" si="12"/>
        <v>99.199999999999989</v>
      </c>
      <c r="S38" s="33">
        <v>1.9</v>
      </c>
      <c r="T38" s="34"/>
      <c r="U38" s="35">
        <v>29</v>
      </c>
      <c r="V38" s="36" t="s">
        <v>1</v>
      </c>
      <c r="W38" s="35">
        <v>37</v>
      </c>
      <c r="X38" s="37" t="str">
        <f t="shared" si="13"/>
        <v>aktowa</v>
      </c>
      <c r="Y38" s="34"/>
      <c r="Z38" s="38" t="s">
        <v>10</v>
      </c>
      <c r="AA38" s="39">
        <v>295</v>
      </c>
      <c r="AB38" s="39">
        <v>595</v>
      </c>
      <c r="AC38" s="39">
        <v>375</v>
      </c>
      <c r="AD38" s="34"/>
      <c r="AE38" s="31">
        <v>4</v>
      </c>
      <c r="AF38" s="31">
        <f t="shared" si="14"/>
        <v>6</v>
      </c>
      <c r="AG38" s="40">
        <f t="shared" si="15"/>
        <v>24</v>
      </c>
      <c r="AH38" s="41">
        <v>15</v>
      </c>
      <c r="AI38" s="42">
        <v>20</v>
      </c>
    </row>
    <row r="39" spans="1:35" x14ac:dyDescent="0.2">
      <c r="A39" s="19">
        <v>11</v>
      </c>
      <c r="B39" s="43">
        <v>77833027</v>
      </c>
      <c r="C39" s="44" t="s">
        <v>9</v>
      </c>
      <c r="D39" s="45" t="s">
        <v>112</v>
      </c>
      <c r="E39" s="45" t="s">
        <v>115</v>
      </c>
      <c r="F39" s="83" t="s">
        <v>27</v>
      </c>
      <c r="G39" s="46" t="s">
        <v>26</v>
      </c>
      <c r="H39" s="47">
        <v>75</v>
      </c>
      <c r="I39" s="22" t="s">
        <v>2</v>
      </c>
      <c r="J39" s="26">
        <v>1.06</v>
      </c>
      <c r="K39" s="27"/>
      <c r="L39" s="49">
        <v>50</v>
      </c>
      <c r="M39" s="48">
        <f t="shared" si="10"/>
        <v>53</v>
      </c>
      <c r="N39" s="50">
        <v>2.35</v>
      </c>
      <c r="P39" s="51">
        <v>1500</v>
      </c>
      <c r="Q39" s="52">
        <f t="shared" si="11"/>
        <v>1590</v>
      </c>
      <c r="R39" s="50">
        <f t="shared" si="12"/>
        <v>90.5</v>
      </c>
      <c r="S39" s="53">
        <v>1.81</v>
      </c>
      <c r="T39" s="34"/>
      <c r="U39" s="54">
        <v>32</v>
      </c>
      <c r="V39" s="55" t="s">
        <v>1</v>
      </c>
      <c r="W39" s="54">
        <v>45.5</v>
      </c>
      <c r="X39" s="56" t="str">
        <f t="shared" si="13"/>
        <v>aktowa</v>
      </c>
      <c r="Y39" s="34"/>
      <c r="Z39" s="57" t="s">
        <v>8</v>
      </c>
      <c r="AA39" s="58">
        <v>330</v>
      </c>
      <c r="AB39" s="58">
        <v>465</v>
      </c>
      <c r="AC39" s="58">
        <v>290</v>
      </c>
      <c r="AD39" s="34"/>
      <c r="AE39" s="60">
        <v>6</v>
      </c>
      <c r="AF39" s="84">
        <f t="shared" si="14"/>
        <v>5</v>
      </c>
      <c r="AG39" s="85">
        <f t="shared" si="15"/>
        <v>30</v>
      </c>
      <c r="AH39" s="62">
        <v>15</v>
      </c>
      <c r="AI39" s="63">
        <v>20</v>
      </c>
    </row>
    <row r="40" spans="1:35" x14ac:dyDescent="0.2">
      <c r="A40" s="19">
        <v>11</v>
      </c>
      <c r="B40" s="20">
        <v>77933027</v>
      </c>
      <c r="C40" s="21" t="s">
        <v>7</v>
      </c>
      <c r="D40" s="22" t="s">
        <v>114</v>
      </c>
      <c r="E40" s="22" t="s">
        <v>116</v>
      </c>
      <c r="F40" s="83" t="s">
        <v>27</v>
      </c>
      <c r="G40" s="24" t="s">
        <v>26</v>
      </c>
      <c r="H40" s="25">
        <v>75</v>
      </c>
      <c r="I40" s="45" t="s">
        <v>2</v>
      </c>
      <c r="J40" s="48">
        <v>1.18</v>
      </c>
      <c r="K40" s="27"/>
      <c r="L40" s="64">
        <v>50</v>
      </c>
      <c r="M40" s="26">
        <f t="shared" si="10"/>
        <v>59</v>
      </c>
      <c r="N40" s="29">
        <v>2.75</v>
      </c>
      <c r="P40" s="31">
        <v>1500</v>
      </c>
      <c r="Q40" s="65">
        <f t="shared" si="11"/>
        <v>1770</v>
      </c>
      <c r="R40" s="29">
        <f t="shared" si="12"/>
        <v>102.5</v>
      </c>
      <c r="S40" s="33">
        <v>2.06</v>
      </c>
      <c r="T40" s="34"/>
      <c r="U40" s="35">
        <v>37</v>
      </c>
      <c r="V40" s="36" t="s">
        <v>1</v>
      </c>
      <c r="W40" s="35">
        <v>48</v>
      </c>
      <c r="X40" s="37" t="str">
        <f t="shared" si="13"/>
        <v>aktowa</v>
      </c>
      <c r="Y40" s="34"/>
      <c r="Z40" s="38" t="s">
        <v>6</v>
      </c>
      <c r="AA40" s="39">
        <v>380</v>
      </c>
      <c r="AB40" s="39">
        <v>490</v>
      </c>
      <c r="AC40" s="39">
        <v>290</v>
      </c>
      <c r="AD40" s="34"/>
      <c r="AE40" s="31">
        <v>6</v>
      </c>
      <c r="AF40" s="31">
        <f t="shared" si="14"/>
        <v>5</v>
      </c>
      <c r="AG40" s="40">
        <f t="shared" si="15"/>
        <v>30</v>
      </c>
      <c r="AH40" s="41">
        <v>15</v>
      </c>
      <c r="AI40" s="42">
        <v>20</v>
      </c>
    </row>
    <row r="41" spans="1:35" x14ac:dyDescent="0.2">
      <c r="A41" s="19">
        <v>11</v>
      </c>
      <c r="B41" s="43">
        <v>77633027</v>
      </c>
      <c r="C41" s="44" t="s">
        <v>5</v>
      </c>
      <c r="D41" s="45" t="s">
        <v>113</v>
      </c>
      <c r="E41" s="45" t="s">
        <v>117</v>
      </c>
      <c r="F41" s="83" t="s">
        <v>27</v>
      </c>
      <c r="G41" s="46" t="s">
        <v>26</v>
      </c>
      <c r="H41" s="47">
        <v>75</v>
      </c>
      <c r="I41" s="22" t="s">
        <v>2</v>
      </c>
      <c r="J41" s="26">
        <v>0.34</v>
      </c>
      <c r="K41" s="27"/>
      <c r="L41" s="49">
        <v>100</v>
      </c>
      <c r="M41" s="48">
        <f t="shared" si="10"/>
        <v>34</v>
      </c>
      <c r="N41" s="50">
        <v>1.3</v>
      </c>
      <c r="P41" s="106">
        <v>8000</v>
      </c>
      <c r="Q41" s="52">
        <f t="shared" si="11"/>
        <v>2720</v>
      </c>
      <c r="R41" s="50">
        <f t="shared" si="12"/>
        <v>124</v>
      </c>
      <c r="S41" s="53">
        <v>1.98</v>
      </c>
      <c r="T41" s="34"/>
      <c r="U41" s="54">
        <v>20</v>
      </c>
      <c r="V41" s="55" t="s">
        <v>1</v>
      </c>
      <c r="W41" s="54">
        <v>17.5</v>
      </c>
      <c r="X41" s="56" t="str">
        <f t="shared" si="13"/>
        <v>listowa</v>
      </c>
      <c r="Y41" s="34"/>
      <c r="Z41" s="57" t="s">
        <v>0</v>
      </c>
      <c r="AA41" s="58">
        <v>180</v>
      </c>
      <c r="AB41" s="58">
        <v>410</v>
      </c>
      <c r="AC41" s="58">
        <v>290</v>
      </c>
      <c r="AD41" s="34"/>
      <c r="AE41" s="60">
        <v>8</v>
      </c>
      <c r="AF41" s="84">
        <f t="shared" si="14"/>
        <v>10</v>
      </c>
      <c r="AG41" s="85">
        <f t="shared" si="15"/>
        <v>80</v>
      </c>
      <c r="AH41" s="62">
        <v>15</v>
      </c>
      <c r="AI41" s="63">
        <v>20</v>
      </c>
    </row>
    <row r="42" spans="1:35" ht="4.3499999999999996" customHeight="1" x14ac:dyDescent="0.2">
      <c r="P42" s="107"/>
    </row>
    <row r="43" spans="1:35" x14ac:dyDescent="0.2">
      <c r="A43" s="19">
        <v>13</v>
      </c>
      <c r="B43" s="20">
        <v>77030017</v>
      </c>
      <c r="C43" s="21" t="s">
        <v>25</v>
      </c>
      <c r="D43" s="22" t="s">
        <v>97</v>
      </c>
      <c r="E43" s="22" t="s">
        <v>96</v>
      </c>
      <c r="F43" s="86" t="s">
        <v>4</v>
      </c>
      <c r="G43" s="24" t="s">
        <v>3</v>
      </c>
      <c r="H43" s="25">
        <v>75</v>
      </c>
      <c r="I43" s="22" t="s">
        <v>2</v>
      </c>
      <c r="J43" s="26">
        <v>0.21</v>
      </c>
      <c r="K43" s="27"/>
      <c r="L43" s="28">
        <v>200</v>
      </c>
      <c r="M43" s="26">
        <f t="shared" ref="M43:M53" si="16">L43*J43</f>
        <v>42</v>
      </c>
      <c r="N43" s="29">
        <v>1.5</v>
      </c>
      <c r="P43" s="84">
        <v>12000</v>
      </c>
      <c r="Q43" s="32">
        <f t="shared" ref="Q43:Q53" si="17">J43*P43</f>
        <v>2520</v>
      </c>
      <c r="R43" s="29">
        <f t="shared" ref="R43:R53" si="18">N43*AG43+AI43</f>
        <v>110</v>
      </c>
      <c r="S43" s="33">
        <f t="shared" ref="S43:S53" si="19">(AH43+((AA43/10+0.5)*AF43))/100</f>
        <v>2</v>
      </c>
      <c r="T43" s="34"/>
      <c r="U43" s="35">
        <v>12</v>
      </c>
      <c r="V43" s="36" t="s">
        <v>1</v>
      </c>
      <c r="W43" s="35">
        <v>17.5</v>
      </c>
      <c r="X43" s="37" t="str">
        <f t="shared" ref="X43:X53" si="20">IF(U43&gt;W43,"listowa",IF(U43=W43,"kwadratowa","aktowa"))</f>
        <v>aktowa</v>
      </c>
      <c r="Y43" s="34"/>
      <c r="Z43" s="38" t="s">
        <v>24</v>
      </c>
      <c r="AA43" s="39">
        <v>180</v>
      </c>
      <c r="AB43" s="39">
        <v>500</v>
      </c>
      <c r="AC43" s="39">
        <v>285</v>
      </c>
      <c r="AD43" s="34"/>
      <c r="AE43" s="31">
        <v>6</v>
      </c>
      <c r="AF43" s="31">
        <f t="shared" ref="AF43:AF53" si="21">AG43/AE43</f>
        <v>10</v>
      </c>
      <c r="AG43" s="40">
        <f t="shared" ref="AG43:AG53" si="22">P43/L43</f>
        <v>60</v>
      </c>
      <c r="AH43" s="41">
        <v>15</v>
      </c>
      <c r="AI43" s="42">
        <v>20</v>
      </c>
    </row>
    <row r="44" spans="1:35" x14ac:dyDescent="0.2">
      <c r="A44" s="19">
        <v>13</v>
      </c>
      <c r="B44" s="43">
        <v>77130017</v>
      </c>
      <c r="C44" s="44" t="s">
        <v>23</v>
      </c>
      <c r="D44" s="45" t="s">
        <v>99</v>
      </c>
      <c r="E44" s="45" t="s">
        <v>98</v>
      </c>
      <c r="F44" s="86" t="s">
        <v>4</v>
      </c>
      <c r="G44" s="46" t="s">
        <v>3</v>
      </c>
      <c r="H44" s="47">
        <v>75</v>
      </c>
      <c r="I44" s="45" t="s">
        <v>2</v>
      </c>
      <c r="J44" s="48">
        <v>0.26</v>
      </c>
      <c r="K44" s="27"/>
      <c r="L44" s="49">
        <v>200</v>
      </c>
      <c r="M44" s="48">
        <f t="shared" si="16"/>
        <v>52</v>
      </c>
      <c r="N44" s="50">
        <v>2.1</v>
      </c>
      <c r="P44" s="106">
        <v>7200</v>
      </c>
      <c r="Q44" s="87">
        <f t="shared" si="17"/>
        <v>1872</v>
      </c>
      <c r="R44" s="50">
        <f t="shared" si="18"/>
        <v>95.600000000000009</v>
      </c>
      <c r="S44" s="53">
        <f t="shared" si="19"/>
        <v>1.89</v>
      </c>
      <c r="T44" s="34"/>
      <c r="U44" s="54">
        <v>14</v>
      </c>
      <c r="V44" s="55" t="s">
        <v>1</v>
      </c>
      <c r="W44" s="54">
        <v>22.5</v>
      </c>
      <c r="X44" s="56" t="str">
        <f t="shared" si="20"/>
        <v>aktowa</v>
      </c>
      <c r="Y44" s="34"/>
      <c r="Z44" s="57" t="s">
        <v>22</v>
      </c>
      <c r="AA44" s="58">
        <v>285</v>
      </c>
      <c r="AB44" s="58">
        <v>585</v>
      </c>
      <c r="AC44" s="58">
        <v>285</v>
      </c>
      <c r="AD44" s="34"/>
      <c r="AE44" s="60">
        <v>6</v>
      </c>
      <c r="AF44" s="60">
        <f t="shared" si="21"/>
        <v>6</v>
      </c>
      <c r="AG44" s="61">
        <f t="shared" si="22"/>
        <v>36</v>
      </c>
      <c r="AH44" s="62">
        <v>15</v>
      </c>
      <c r="AI44" s="63">
        <v>20</v>
      </c>
    </row>
    <row r="45" spans="1:35" x14ac:dyDescent="0.2">
      <c r="A45" s="19">
        <v>13</v>
      </c>
      <c r="B45" s="20">
        <v>77230017</v>
      </c>
      <c r="C45" s="21" t="s">
        <v>21</v>
      </c>
      <c r="D45" s="22" t="s">
        <v>100</v>
      </c>
      <c r="E45" s="22" t="s">
        <v>101</v>
      </c>
      <c r="F45" s="86" t="s">
        <v>4</v>
      </c>
      <c r="G45" s="24" t="s">
        <v>3</v>
      </c>
      <c r="H45" s="25">
        <v>75</v>
      </c>
      <c r="I45" s="22" t="s">
        <v>2</v>
      </c>
      <c r="J45" s="26">
        <v>0.32</v>
      </c>
      <c r="K45" s="27"/>
      <c r="L45" s="64">
        <v>100</v>
      </c>
      <c r="M45" s="26">
        <f t="shared" si="16"/>
        <v>32</v>
      </c>
      <c r="N45" s="29">
        <v>1.35</v>
      </c>
      <c r="P45" s="84">
        <v>5600</v>
      </c>
      <c r="Q45" s="32">
        <f t="shared" si="17"/>
        <v>1792</v>
      </c>
      <c r="R45" s="29">
        <f t="shared" si="18"/>
        <v>95.600000000000009</v>
      </c>
      <c r="S45" s="33">
        <f t="shared" si="19"/>
        <v>1.7949999999999999</v>
      </c>
      <c r="T45" s="34"/>
      <c r="U45" s="35">
        <v>17</v>
      </c>
      <c r="V45" s="36" t="s">
        <v>1</v>
      </c>
      <c r="W45" s="35">
        <v>22.5</v>
      </c>
      <c r="X45" s="37" t="str">
        <f t="shared" si="20"/>
        <v>aktowa</v>
      </c>
      <c r="Y45" s="34"/>
      <c r="Z45" s="38" t="s">
        <v>20</v>
      </c>
      <c r="AA45" s="39">
        <v>230</v>
      </c>
      <c r="AB45" s="39">
        <v>360</v>
      </c>
      <c r="AC45" s="39">
        <v>294</v>
      </c>
      <c r="AD45" s="34"/>
      <c r="AE45" s="31">
        <v>8</v>
      </c>
      <c r="AF45" s="31">
        <f t="shared" si="21"/>
        <v>7</v>
      </c>
      <c r="AG45" s="40">
        <f t="shared" si="22"/>
        <v>56</v>
      </c>
      <c r="AH45" s="41">
        <v>15</v>
      </c>
      <c r="AI45" s="42">
        <v>20</v>
      </c>
    </row>
    <row r="46" spans="1:35" x14ac:dyDescent="0.2">
      <c r="A46" s="19">
        <v>13</v>
      </c>
      <c r="B46" s="43">
        <v>77330017</v>
      </c>
      <c r="C46" s="44" t="s">
        <v>19</v>
      </c>
      <c r="D46" s="45" t="s">
        <v>108</v>
      </c>
      <c r="E46" s="45" t="s">
        <v>102</v>
      </c>
      <c r="F46" s="86" t="s">
        <v>4</v>
      </c>
      <c r="G46" s="46" t="s">
        <v>3</v>
      </c>
      <c r="H46" s="47">
        <v>75</v>
      </c>
      <c r="I46" s="45" t="s">
        <v>2</v>
      </c>
      <c r="J46" s="48">
        <v>0.41</v>
      </c>
      <c r="K46" s="27"/>
      <c r="L46" s="49">
        <v>100</v>
      </c>
      <c r="M46" s="48">
        <f t="shared" si="16"/>
        <v>41</v>
      </c>
      <c r="N46" s="50">
        <v>1.85</v>
      </c>
      <c r="P46" s="106">
        <v>4800</v>
      </c>
      <c r="Q46" s="87">
        <f t="shared" si="17"/>
        <v>1967.9999999999998</v>
      </c>
      <c r="R46" s="50">
        <f t="shared" si="18"/>
        <v>108.80000000000001</v>
      </c>
      <c r="S46" s="53">
        <f t="shared" si="19"/>
        <v>1.86</v>
      </c>
      <c r="T46" s="34"/>
      <c r="U46" s="54">
        <v>20</v>
      </c>
      <c r="V46" s="55" t="s">
        <v>1</v>
      </c>
      <c r="W46" s="54">
        <v>27.5</v>
      </c>
      <c r="X46" s="56" t="str">
        <f t="shared" si="20"/>
        <v>aktowa</v>
      </c>
      <c r="Y46" s="34"/>
      <c r="Z46" s="57" t="s">
        <v>18</v>
      </c>
      <c r="AA46" s="58">
        <v>280</v>
      </c>
      <c r="AB46" s="58">
        <v>410</v>
      </c>
      <c r="AC46" s="58">
        <v>294</v>
      </c>
      <c r="AD46" s="34"/>
      <c r="AE46" s="60">
        <v>8</v>
      </c>
      <c r="AF46" s="60">
        <f t="shared" si="21"/>
        <v>6</v>
      </c>
      <c r="AG46" s="61">
        <f t="shared" si="22"/>
        <v>48</v>
      </c>
      <c r="AH46" s="62">
        <v>15</v>
      </c>
      <c r="AI46" s="63">
        <v>20</v>
      </c>
    </row>
    <row r="47" spans="1:35" x14ac:dyDescent="0.2">
      <c r="A47" s="19">
        <v>13</v>
      </c>
      <c r="B47" s="20">
        <v>77430017</v>
      </c>
      <c r="C47" s="21" t="s">
        <v>17</v>
      </c>
      <c r="D47" s="22" t="s">
        <v>107</v>
      </c>
      <c r="E47" s="22" t="s">
        <v>103</v>
      </c>
      <c r="F47" s="86" t="s">
        <v>4</v>
      </c>
      <c r="G47" s="24" t="s">
        <v>3</v>
      </c>
      <c r="H47" s="25">
        <v>75</v>
      </c>
      <c r="I47" s="22" t="s">
        <v>2</v>
      </c>
      <c r="J47" s="26">
        <v>0.5</v>
      </c>
      <c r="K47" s="27"/>
      <c r="L47" s="64">
        <v>100</v>
      </c>
      <c r="M47" s="26">
        <f t="shared" si="16"/>
        <v>50</v>
      </c>
      <c r="N47" s="29">
        <v>2.2000000000000002</v>
      </c>
      <c r="P47" s="84">
        <v>3600</v>
      </c>
      <c r="Q47" s="32">
        <f t="shared" si="17"/>
        <v>1800</v>
      </c>
      <c r="R47" s="29">
        <f t="shared" si="18"/>
        <v>99.2</v>
      </c>
      <c r="S47" s="33">
        <f t="shared" si="19"/>
        <v>1.86</v>
      </c>
      <c r="T47" s="34"/>
      <c r="U47" s="35">
        <v>24</v>
      </c>
      <c r="V47" s="36" t="s">
        <v>1</v>
      </c>
      <c r="W47" s="35">
        <v>27.5</v>
      </c>
      <c r="X47" s="37" t="str">
        <f t="shared" si="20"/>
        <v>aktowa</v>
      </c>
      <c r="Y47" s="34"/>
      <c r="Z47" s="38" t="s">
        <v>16</v>
      </c>
      <c r="AA47" s="39">
        <v>280</v>
      </c>
      <c r="AB47" s="39">
        <v>594</v>
      </c>
      <c r="AC47" s="39">
        <v>250</v>
      </c>
      <c r="AD47" s="34"/>
      <c r="AE47" s="31">
        <v>6</v>
      </c>
      <c r="AF47" s="31">
        <f t="shared" si="21"/>
        <v>6</v>
      </c>
      <c r="AG47" s="40">
        <f t="shared" si="22"/>
        <v>36</v>
      </c>
      <c r="AH47" s="41">
        <v>15</v>
      </c>
      <c r="AI47" s="42">
        <v>20</v>
      </c>
    </row>
    <row r="48" spans="1:35" x14ac:dyDescent="0.2">
      <c r="A48" s="19">
        <v>13</v>
      </c>
      <c r="B48" s="43">
        <v>77530017</v>
      </c>
      <c r="C48" s="44" t="s">
        <v>15</v>
      </c>
      <c r="D48" s="45" t="s">
        <v>106</v>
      </c>
      <c r="E48" s="45" t="s">
        <v>105</v>
      </c>
      <c r="F48" s="86" t="s">
        <v>4</v>
      </c>
      <c r="G48" s="46" t="s">
        <v>3</v>
      </c>
      <c r="H48" s="47">
        <v>75</v>
      </c>
      <c r="I48" s="45" t="s">
        <v>2</v>
      </c>
      <c r="J48" s="48">
        <v>0.57999999999999996</v>
      </c>
      <c r="K48" s="27"/>
      <c r="L48" s="49">
        <v>100</v>
      </c>
      <c r="M48" s="48">
        <f t="shared" si="16"/>
        <v>57.999999999999993</v>
      </c>
      <c r="N48" s="50">
        <v>2.4500000000000002</v>
      </c>
      <c r="P48" s="106">
        <v>3000</v>
      </c>
      <c r="Q48" s="87">
        <f t="shared" si="17"/>
        <v>1739.9999999999998</v>
      </c>
      <c r="R48" s="50">
        <f t="shared" si="18"/>
        <v>93.5</v>
      </c>
      <c r="S48" s="53">
        <f t="shared" si="19"/>
        <v>1.95</v>
      </c>
      <c r="T48" s="34"/>
      <c r="U48" s="54">
        <v>24</v>
      </c>
      <c r="V48" s="55" t="s">
        <v>1</v>
      </c>
      <c r="W48" s="54">
        <v>35</v>
      </c>
      <c r="X48" s="56" t="str">
        <f t="shared" si="20"/>
        <v>aktowa</v>
      </c>
      <c r="Y48" s="34"/>
      <c r="Z48" s="57" t="s">
        <v>14</v>
      </c>
      <c r="AA48" s="58">
        <v>355</v>
      </c>
      <c r="AB48" s="58">
        <v>594</v>
      </c>
      <c r="AC48" s="58">
        <v>250</v>
      </c>
      <c r="AD48" s="34"/>
      <c r="AE48" s="60">
        <v>6</v>
      </c>
      <c r="AF48" s="60">
        <f t="shared" si="21"/>
        <v>5</v>
      </c>
      <c r="AG48" s="61">
        <f t="shared" si="22"/>
        <v>30</v>
      </c>
      <c r="AH48" s="62">
        <v>15</v>
      </c>
      <c r="AI48" s="63">
        <v>20</v>
      </c>
    </row>
    <row r="49" spans="1:35" x14ac:dyDescent="0.2">
      <c r="A49" s="19">
        <v>13</v>
      </c>
      <c r="B49" s="20">
        <v>77630017</v>
      </c>
      <c r="C49" s="21" t="s">
        <v>13</v>
      </c>
      <c r="D49" s="22" t="s">
        <v>104</v>
      </c>
      <c r="E49" s="22" t="s">
        <v>109</v>
      </c>
      <c r="F49" s="86" t="s">
        <v>4</v>
      </c>
      <c r="G49" s="24" t="s">
        <v>3</v>
      </c>
      <c r="H49" s="25">
        <v>75</v>
      </c>
      <c r="I49" s="22" t="s">
        <v>2</v>
      </c>
      <c r="J49" s="26">
        <v>0.61</v>
      </c>
      <c r="K49" s="27"/>
      <c r="L49" s="28">
        <v>100</v>
      </c>
      <c r="M49" s="26">
        <f t="shared" si="16"/>
        <v>61</v>
      </c>
      <c r="N49" s="29">
        <v>2.65</v>
      </c>
      <c r="P49" s="84">
        <v>3000</v>
      </c>
      <c r="Q49" s="32">
        <f t="shared" si="17"/>
        <v>1830</v>
      </c>
      <c r="R49" s="29">
        <f t="shared" si="18"/>
        <v>99.5</v>
      </c>
      <c r="S49" s="33">
        <f t="shared" si="19"/>
        <v>1.95</v>
      </c>
      <c r="T49" s="34"/>
      <c r="U49" s="35">
        <v>25</v>
      </c>
      <c r="V49" s="36" t="s">
        <v>1</v>
      </c>
      <c r="W49" s="35">
        <v>35</v>
      </c>
      <c r="X49" s="37" t="str">
        <f t="shared" si="20"/>
        <v>aktowa</v>
      </c>
      <c r="Y49" s="34"/>
      <c r="Z49" s="38" t="s">
        <v>12</v>
      </c>
      <c r="AA49" s="39">
        <v>355</v>
      </c>
      <c r="AB49" s="39">
        <v>594</v>
      </c>
      <c r="AC49" s="39">
        <v>260</v>
      </c>
      <c r="AD49" s="34"/>
      <c r="AE49" s="31">
        <v>6</v>
      </c>
      <c r="AF49" s="31">
        <f t="shared" si="21"/>
        <v>5</v>
      </c>
      <c r="AG49" s="40">
        <f t="shared" si="22"/>
        <v>30</v>
      </c>
      <c r="AH49" s="41">
        <v>15</v>
      </c>
      <c r="AI49" s="42">
        <v>20</v>
      </c>
    </row>
    <row r="50" spans="1:35" x14ac:dyDescent="0.2">
      <c r="A50" s="19">
        <v>13</v>
      </c>
      <c r="B50" s="43">
        <v>77730017</v>
      </c>
      <c r="C50" s="44" t="s">
        <v>11</v>
      </c>
      <c r="D50" s="45" t="s">
        <v>110</v>
      </c>
      <c r="E50" s="45" t="s">
        <v>111</v>
      </c>
      <c r="F50" s="86" t="s">
        <v>4</v>
      </c>
      <c r="G50" s="46" t="s">
        <v>3</v>
      </c>
      <c r="H50" s="47">
        <v>75</v>
      </c>
      <c r="I50" s="45" t="s">
        <v>2</v>
      </c>
      <c r="J50" s="48">
        <v>0.71</v>
      </c>
      <c r="K50" s="27"/>
      <c r="L50" s="49">
        <v>100</v>
      </c>
      <c r="M50" s="48">
        <f t="shared" si="16"/>
        <v>71</v>
      </c>
      <c r="N50" s="50">
        <v>3.3</v>
      </c>
      <c r="P50" s="106">
        <v>2400</v>
      </c>
      <c r="Q50" s="87">
        <f t="shared" si="17"/>
        <v>1704</v>
      </c>
      <c r="R50" s="50">
        <f t="shared" si="18"/>
        <v>99.199999999999989</v>
      </c>
      <c r="S50" s="53">
        <f t="shared" si="19"/>
        <v>1.95</v>
      </c>
      <c r="T50" s="34"/>
      <c r="U50" s="54">
        <v>29</v>
      </c>
      <c r="V50" s="55" t="s">
        <v>1</v>
      </c>
      <c r="W50" s="54">
        <v>37</v>
      </c>
      <c r="X50" s="56" t="str">
        <f t="shared" si="20"/>
        <v>aktowa</v>
      </c>
      <c r="Y50" s="34"/>
      <c r="Z50" s="57" t="s">
        <v>10</v>
      </c>
      <c r="AA50" s="58">
        <v>295</v>
      </c>
      <c r="AB50" s="58">
        <v>595</v>
      </c>
      <c r="AC50" s="58">
        <v>375</v>
      </c>
      <c r="AD50" s="34"/>
      <c r="AE50" s="60">
        <v>4</v>
      </c>
      <c r="AF50" s="60">
        <f t="shared" si="21"/>
        <v>6</v>
      </c>
      <c r="AG50" s="61">
        <f t="shared" si="22"/>
        <v>24</v>
      </c>
      <c r="AH50" s="62">
        <v>15</v>
      </c>
      <c r="AI50" s="63">
        <v>20</v>
      </c>
    </row>
    <row r="51" spans="1:35" x14ac:dyDescent="0.2">
      <c r="A51" s="19">
        <v>13</v>
      </c>
      <c r="B51" s="20">
        <v>77830017</v>
      </c>
      <c r="C51" s="21" t="s">
        <v>9</v>
      </c>
      <c r="D51" s="22" t="s">
        <v>112</v>
      </c>
      <c r="E51" s="22" t="s">
        <v>115</v>
      </c>
      <c r="F51" s="86" t="s">
        <v>4</v>
      </c>
      <c r="G51" s="24" t="s">
        <v>3</v>
      </c>
      <c r="H51" s="25">
        <v>75</v>
      </c>
      <c r="I51" s="22" t="s">
        <v>2</v>
      </c>
      <c r="J51" s="26">
        <v>1.06</v>
      </c>
      <c r="K51" s="27"/>
      <c r="L51" s="64">
        <v>50</v>
      </c>
      <c r="M51" s="26">
        <f t="shared" si="16"/>
        <v>53</v>
      </c>
      <c r="N51" s="29">
        <v>2.35</v>
      </c>
      <c r="P51" s="84">
        <v>1500</v>
      </c>
      <c r="Q51" s="32">
        <f t="shared" si="17"/>
        <v>1590</v>
      </c>
      <c r="R51" s="29">
        <f t="shared" si="18"/>
        <v>90.5</v>
      </c>
      <c r="S51" s="33">
        <f t="shared" si="19"/>
        <v>1.825</v>
      </c>
      <c r="T51" s="34"/>
      <c r="U51" s="35">
        <v>32</v>
      </c>
      <c r="V51" s="36" t="s">
        <v>1</v>
      </c>
      <c r="W51" s="35">
        <v>45.5</v>
      </c>
      <c r="X51" s="37" t="str">
        <f t="shared" si="20"/>
        <v>aktowa</v>
      </c>
      <c r="Y51" s="34"/>
      <c r="Z51" s="38" t="s">
        <v>8</v>
      </c>
      <c r="AA51" s="39">
        <v>330</v>
      </c>
      <c r="AB51" s="39">
        <v>465</v>
      </c>
      <c r="AC51" s="39">
        <v>290</v>
      </c>
      <c r="AD51" s="34"/>
      <c r="AE51" s="31">
        <v>6</v>
      </c>
      <c r="AF51" s="31">
        <f t="shared" si="21"/>
        <v>5</v>
      </c>
      <c r="AG51" s="40">
        <f t="shared" si="22"/>
        <v>30</v>
      </c>
      <c r="AH51" s="41">
        <v>15</v>
      </c>
      <c r="AI51" s="42">
        <v>20</v>
      </c>
    </row>
    <row r="52" spans="1:35" x14ac:dyDescent="0.2">
      <c r="A52" s="19">
        <v>13</v>
      </c>
      <c r="B52" s="43">
        <v>77930017</v>
      </c>
      <c r="C52" s="44" t="s">
        <v>7</v>
      </c>
      <c r="D52" s="45" t="s">
        <v>114</v>
      </c>
      <c r="E52" s="45" t="s">
        <v>116</v>
      </c>
      <c r="F52" s="86" t="s">
        <v>4</v>
      </c>
      <c r="G52" s="46" t="s">
        <v>3</v>
      </c>
      <c r="H52" s="47">
        <v>75</v>
      </c>
      <c r="I52" s="45" t="s">
        <v>2</v>
      </c>
      <c r="J52" s="48">
        <v>1.18</v>
      </c>
      <c r="K52" s="27"/>
      <c r="L52" s="49">
        <v>50</v>
      </c>
      <c r="M52" s="48">
        <f t="shared" si="16"/>
        <v>59</v>
      </c>
      <c r="N52" s="50">
        <v>2.75</v>
      </c>
      <c r="P52" s="106">
        <v>1500</v>
      </c>
      <c r="Q52" s="87">
        <f t="shared" si="17"/>
        <v>1770</v>
      </c>
      <c r="R52" s="50">
        <f t="shared" si="18"/>
        <v>102.5</v>
      </c>
      <c r="S52" s="53">
        <f t="shared" si="19"/>
        <v>2.0750000000000002</v>
      </c>
      <c r="T52" s="34"/>
      <c r="U52" s="54">
        <v>37</v>
      </c>
      <c r="V52" s="55" t="s">
        <v>1</v>
      </c>
      <c r="W52" s="54">
        <v>48</v>
      </c>
      <c r="X52" s="56" t="str">
        <f t="shared" si="20"/>
        <v>aktowa</v>
      </c>
      <c r="Y52" s="34"/>
      <c r="Z52" s="57" t="s">
        <v>6</v>
      </c>
      <c r="AA52" s="58">
        <v>380</v>
      </c>
      <c r="AB52" s="58">
        <v>490</v>
      </c>
      <c r="AC52" s="58">
        <v>290</v>
      </c>
      <c r="AD52" s="34"/>
      <c r="AE52" s="60">
        <v>6</v>
      </c>
      <c r="AF52" s="60">
        <f t="shared" si="21"/>
        <v>5</v>
      </c>
      <c r="AG52" s="61">
        <f t="shared" si="22"/>
        <v>30</v>
      </c>
      <c r="AH52" s="62">
        <v>15</v>
      </c>
      <c r="AI52" s="63">
        <v>20</v>
      </c>
    </row>
    <row r="53" spans="1:35" x14ac:dyDescent="0.2">
      <c r="A53" s="19">
        <v>13</v>
      </c>
      <c r="B53" s="20">
        <v>78030017</v>
      </c>
      <c r="C53" s="21" t="s">
        <v>5</v>
      </c>
      <c r="D53" s="22" t="s">
        <v>113</v>
      </c>
      <c r="E53" s="22" t="s">
        <v>117</v>
      </c>
      <c r="F53" s="86" t="s">
        <v>4</v>
      </c>
      <c r="G53" s="24" t="s">
        <v>3</v>
      </c>
      <c r="H53" s="25">
        <v>75</v>
      </c>
      <c r="I53" s="22" t="s">
        <v>2</v>
      </c>
      <c r="J53" s="26">
        <v>0.34</v>
      </c>
      <c r="K53" s="27"/>
      <c r="L53" s="64">
        <v>100</v>
      </c>
      <c r="M53" s="26">
        <f t="shared" si="16"/>
        <v>34</v>
      </c>
      <c r="N53" s="29">
        <v>1.3</v>
      </c>
      <c r="P53" s="84">
        <v>7200</v>
      </c>
      <c r="Q53" s="32">
        <f t="shared" si="17"/>
        <v>2448</v>
      </c>
      <c r="R53" s="29">
        <f t="shared" si="18"/>
        <v>113.60000000000001</v>
      </c>
      <c r="S53" s="33">
        <f t="shared" si="19"/>
        <v>1.8149999999999999</v>
      </c>
      <c r="T53" s="34"/>
      <c r="U53" s="35">
        <v>20</v>
      </c>
      <c r="V53" s="36" t="s">
        <v>1</v>
      </c>
      <c r="W53" s="35">
        <v>17.5</v>
      </c>
      <c r="X53" s="37" t="str">
        <f t="shared" si="20"/>
        <v>listowa</v>
      </c>
      <c r="Y53" s="34"/>
      <c r="Z53" s="38" t="s">
        <v>0</v>
      </c>
      <c r="AA53" s="39">
        <v>180</v>
      </c>
      <c r="AB53" s="39">
        <v>410</v>
      </c>
      <c r="AC53" s="39">
        <v>290</v>
      </c>
      <c r="AD53" s="34"/>
      <c r="AE53" s="31">
        <v>8</v>
      </c>
      <c r="AF53" s="31">
        <f t="shared" si="21"/>
        <v>9</v>
      </c>
      <c r="AG53" s="40">
        <f t="shared" si="22"/>
        <v>72</v>
      </c>
      <c r="AH53" s="41">
        <v>15</v>
      </c>
      <c r="AI53" s="42">
        <v>20</v>
      </c>
    </row>
    <row r="55" spans="1:35" ht="42" x14ac:dyDescent="0.2">
      <c r="A55" s="8" t="s">
        <v>57</v>
      </c>
      <c r="B55" s="9" t="s">
        <v>56</v>
      </c>
      <c r="C55" s="10" t="s">
        <v>55</v>
      </c>
      <c r="D55" s="11" t="s">
        <v>94</v>
      </c>
      <c r="E55" s="11"/>
      <c r="F55" s="9" t="s">
        <v>52</v>
      </c>
      <c r="G55" s="11" t="s">
        <v>51</v>
      </c>
      <c r="H55" s="9" t="s">
        <v>50</v>
      </c>
      <c r="I55" s="11" t="s">
        <v>93</v>
      </c>
      <c r="J55" s="12" t="s">
        <v>48</v>
      </c>
      <c r="K55" s="13"/>
      <c r="L55" s="9" t="s">
        <v>47</v>
      </c>
      <c r="M55" s="12" t="s">
        <v>46</v>
      </c>
      <c r="N55" s="14" t="s">
        <v>45</v>
      </c>
      <c r="O55" s="2"/>
      <c r="P55" s="9" t="s">
        <v>44</v>
      </c>
      <c r="Q55" s="9" t="s">
        <v>43</v>
      </c>
      <c r="R55" s="9" t="s">
        <v>42</v>
      </c>
      <c r="S55" s="9" t="s">
        <v>41</v>
      </c>
      <c r="T55" s="15"/>
      <c r="U55" s="16" t="s">
        <v>40</v>
      </c>
      <c r="V55" s="16" t="s">
        <v>39</v>
      </c>
      <c r="W55" s="16" t="s">
        <v>38</v>
      </c>
      <c r="X55" s="16" t="s">
        <v>37</v>
      </c>
      <c r="Y55" s="15"/>
      <c r="Z55" s="16" t="s">
        <v>36</v>
      </c>
      <c r="AA55" s="17" t="s">
        <v>35</v>
      </c>
      <c r="AB55" s="18" t="s">
        <v>34</v>
      </c>
      <c r="AC55" s="18" t="s">
        <v>33</v>
      </c>
      <c r="AD55" s="15"/>
      <c r="AE55" s="18" t="s">
        <v>32</v>
      </c>
      <c r="AF55" s="16" t="s">
        <v>31</v>
      </c>
      <c r="AG55" s="18" t="s">
        <v>30</v>
      </c>
      <c r="AH55" s="18" t="s">
        <v>29</v>
      </c>
      <c r="AI55" s="18" t="s">
        <v>28</v>
      </c>
    </row>
    <row r="56" spans="1:35" x14ac:dyDescent="0.2">
      <c r="A56" s="19">
        <v>15</v>
      </c>
      <c r="B56" s="20">
        <v>41630050</v>
      </c>
      <c r="C56" s="96" t="s">
        <v>91</v>
      </c>
      <c r="D56" s="99" t="s">
        <v>118</v>
      </c>
      <c r="E56" s="22"/>
      <c r="F56" s="97" t="s">
        <v>92</v>
      </c>
      <c r="G56" s="24" t="s">
        <v>85</v>
      </c>
      <c r="H56" s="25">
        <v>120</v>
      </c>
      <c r="I56" s="25" t="s">
        <v>121</v>
      </c>
      <c r="J56" s="95">
        <v>0.71199999999999997</v>
      </c>
      <c r="K56" s="27"/>
      <c r="L56" s="28">
        <v>250</v>
      </c>
      <c r="M56" s="26">
        <f t="shared" ref="M56:M61" si="23">J56*L56</f>
        <v>178</v>
      </c>
      <c r="N56" s="29">
        <v>7.15</v>
      </c>
      <c r="P56" s="31">
        <v>7000</v>
      </c>
      <c r="Q56" s="94">
        <f t="shared" ref="Q56:Q61" si="24">P56*J56</f>
        <v>4984</v>
      </c>
      <c r="R56" s="29">
        <f t="shared" ref="R56:R61" si="25">N56*AG56+AI56</f>
        <v>220.20000000000002</v>
      </c>
      <c r="S56" s="33">
        <v>1.5</v>
      </c>
      <c r="T56" s="34"/>
      <c r="U56" s="35">
        <v>22.9</v>
      </c>
      <c r="V56" s="36" t="s">
        <v>1</v>
      </c>
      <c r="W56" s="35">
        <v>32.4</v>
      </c>
      <c r="X56" s="37" t="str">
        <f t="shared" ref="X56:X61" si="26">IF(U56&gt;W56,"listowa",IF(U56=W56,"kwadratowa","aktowa"))</f>
        <v>aktowa</v>
      </c>
      <c r="Y56" s="34"/>
      <c r="Z56" s="38" t="s">
        <v>90</v>
      </c>
      <c r="AA56" s="39">
        <v>235</v>
      </c>
      <c r="AB56" s="39">
        <v>430</v>
      </c>
      <c r="AC56" s="39">
        <v>330</v>
      </c>
      <c r="AE56" s="31">
        <v>6</v>
      </c>
      <c r="AF56" s="31">
        <f t="shared" ref="AF56:AF61" si="27">AG56/AE56</f>
        <v>4.666666666666667</v>
      </c>
      <c r="AG56" s="40">
        <f t="shared" ref="AG56:AG61" si="28">P56/L56</f>
        <v>28</v>
      </c>
      <c r="AH56" s="41">
        <v>15</v>
      </c>
      <c r="AI56" s="42">
        <v>20</v>
      </c>
    </row>
    <row r="57" spans="1:35" x14ac:dyDescent="0.2">
      <c r="A57" s="19">
        <v>15</v>
      </c>
      <c r="B57" s="43">
        <v>41730052</v>
      </c>
      <c r="C57" s="93" t="s">
        <v>89</v>
      </c>
      <c r="D57" s="98" t="s">
        <v>119</v>
      </c>
      <c r="E57" s="45"/>
      <c r="F57" s="97" t="s">
        <v>92</v>
      </c>
      <c r="G57" s="46" t="s">
        <v>85</v>
      </c>
      <c r="H57" s="47">
        <v>120</v>
      </c>
      <c r="I57" s="47" t="s">
        <v>121</v>
      </c>
      <c r="J57" s="91">
        <v>0.81</v>
      </c>
      <c r="K57" s="27"/>
      <c r="L57" s="90">
        <v>250</v>
      </c>
      <c r="M57" s="89">
        <f t="shared" si="23"/>
        <v>202.5</v>
      </c>
      <c r="N57" s="50">
        <v>8.15</v>
      </c>
      <c r="P57" s="59">
        <v>6000</v>
      </c>
      <c r="Q57" s="88">
        <f t="shared" si="24"/>
        <v>4860</v>
      </c>
      <c r="R57" s="50">
        <f t="shared" si="25"/>
        <v>215.60000000000002</v>
      </c>
      <c r="S57" s="53">
        <v>1.5</v>
      </c>
      <c r="T57" s="34"/>
      <c r="U57" s="54">
        <v>25</v>
      </c>
      <c r="V57" s="55" t="s">
        <v>1</v>
      </c>
      <c r="W57" s="54">
        <v>35.299999999999997</v>
      </c>
      <c r="X57" s="56" t="str">
        <f t="shared" si="26"/>
        <v>aktowa</v>
      </c>
      <c r="Y57" s="34"/>
      <c r="Z57" s="57" t="s">
        <v>88</v>
      </c>
      <c r="AA57" s="58">
        <v>255</v>
      </c>
      <c r="AB57" s="58">
        <v>440</v>
      </c>
      <c r="AC57" s="58">
        <v>360</v>
      </c>
      <c r="AE57" s="60">
        <v>6</v>
      </c>
      <c r="AF57" s="60">
        <f t="shared" si="27"/>
        <v>4</v>
      </c>
      <c r="AG57" s="61">
        <f t="shared" si="28"/>
        <v>24</v>
      </c>
      <c r="AH57" s="62">
        <v>15</v>
      </c>
      <c r="AI57" s="63">
        <v>20</v>
      </c>
    </row>
    <row r="58" spans="1:35" x14ac:dyDescent="0.2">
      <c r="A58" s="19">
        <v>15</v>
      </c>
      <c r="B58" s="20">
        <v>41830070</v>
      </c>
      <c r="C58" s="96" t="s">
        <v>87</v>
      </c>
      <c r="D58" s="99" t="s">
        <v>120</v>
      </c>
      <c r="E58" s="22"/>
      <c r="F58" s="97" t="s">
        <v>92</v>
      </c>
      <c r="G58" s="24" t="s">
        <v>85</v>
      </c>
      <c r="H58" s="25">
        <v>150</v>
      </c>
      <c r="I58" s="25" t="s">
        <v>122</v>
      </c>
      <c r="J58" s="95">
        <v>1.133</v>
      </c>
      <c r="K58" s="27"/>
      <c r="L58" s="28">
        <v>250</v>
      </c>
      <c r="M58" s="26">
        <f t="shared" si="23"/>
        <v>283.25</v>
      </c>
      <c r="N58" s="29">
        <v>12.45</v>
      </c>
      <c r="P58" s="31">
        <v>5000</v>
      </c>
      <c r="Q58" s="94">
        <f t="shared" si="24"/>
        <v>5665</v>
      </c>
      <c r="R58" s="29">
        <f t="shared" si="25"/>
        <v>269</v>
      </c>
      <c r="S58" s="33">
        <v>1.4</v>
      </c>
      <c r="T58" s="34"/>
      <c r="U58" s="35">
        <v>28</v>
      </c>
      <c r="V58" s="36" t="s">
        <v>1</v>
      </c>
      <c r="W58" s="35">
        <v>40</v>
      </c>
      <c r="X58" s="37" t="str">
        <f t="shared" si="26"/>
        <v>aktowa</v>
      </c>
      <c r="Y58" s="34"/>
      <c r="Z58" s="38" t="s">
        <v>84</v>
      </c>
      <c r="AA58" s="39">
        <v>285</v>
      </c>
      <c r="AB58" s="39">
        <v>480</v>
      </c>
      <c r="AC58" s="39">
        <v>405</v>
      </c>
      <c r="AE58" s="31">
        <v>6</v>
      </c>
      <c r="AF58" s="31">
        <f t="shared" si="27"/>
        <v>3.3333333333333335</v>
      </c>
      <c r="AG58" s="40">
        <f t="shared" si="28"/>
        <v>20</v>
      </c>
      <c r="AH58" s="41">
        <v>15</v>
      </c>
      <c r="AI58" s="42">
        <v>20</v>
      </c>
    </row>
    <row r="59" spans="1:35" x14ac:dyDescent="0.2">
      <c r="A59" s="19">
        <v>15</v>
      </c>
      <c r="B59" s="102">
        <v>41633050</v>
      </c>
      <c r="C59" s="103" t="s">
        <v>91</v>
      </c>
      <c r="D59" s="45" t="s">
        <v>118</v>
      </c>
      <c r="E59" s="45"/>
      <c r="F59" s="92" t="s">
        <v>86</v>
      </c>
      <c r="G59" s="46" t="s">
        <v>85</v>
      </c>
      <c r="H59" s="47">
        <v>120</v>
      </c>
      <c r="I59" s="47" t="s">
        <v>121</v>
      </c>
      <c r="J59" s="91">
        <v>0.58299999999999996</v>
      </c>
      <c r="K59" s="27"/>
      <c r="L59" s="90">
        <v>250</v>
      </c>
      <c r="M59" s="89">
        <f t="shared" si="23"/>
        <v>145.75</v>
      </c>
      <c r="N59" s="50">
        <v>6.85</v>
      </c>
      <c r="P59" s="59">
        <v>7000</v>
      </c>
      <c r="Q59" s="88">
        <f t="shared" si="24"/>
        <v>4080.9999999999995</v>
      </c>
      <c r="R59" s="50">
        <f t="shared" si="25"/>
        <v>211.79999999999998</v>
      </c>
      <c r="S59" s="53">
        <v>1.5</v>
      </c>
      <c r="T59" s="34"/>
      <c r="U59" s="54">
        <v>22.9</v>
      </c>
      <c r="V59" s="55" t="s">
        <v>1</v>
      </c>
      <c r="W59" s="54">
        <v>32.4</v>
      </c>
      <c r="X59" s="56" t="str">
        <f t="shared" si="26"/>
        <v>aktowa</v>
      </c>
      <c r="Y59" s="34"/>
      <c r="Z59" s="38" t="s">
        <v>90</v>
      </c>
      <c r="AA59" s="39">
        <v>235</v>
      </c>
      <c r="AB59" s="39">
        <v>430</v>
      </c>
      <c r="AC59" s="39">
        <v>330</v>
      </c>
      <c r="AE59" s="31">
        <v>6</v>
      </c>
      <c r="AF59" s="60">
        <f t="shared" si="27"/>
        <v>4.666666666666667</v>
      </c>
      <c r="AG59" s="61">
        <f t="shared" si="28"/>
        <v>28</v>
      </c>
      <c r="AH59" s="62">
        <v>15</v>
      </c>
      <c r="AI59" s="63">
        <v>20</v>
      </c>
    </row>
    <row r="60" spans="1:35" x14ac:dyDescent="0.2">
      <c r="A60" s="19">
        <v>15</v>
      </c>
      <c r="B60" s="100">
        <v>41733050</v>
      </c>
      <c r="C60" s="101" t="s">
        <v>89</v>
      </c>
      <c r="D60" s="22" t="s">
        <v>119</v>
      </c>
      <c r="E60" s="22"/>
      <c r="F60" s="92" t="s">
        <v>86</v>
      </c>
      <c r="G60" s="24" t="s">
        <v>85</v>
      </c>
      <c r="H60" s="25">
        <v>120</v>
      </c>
      <c r="I60" s="25" t="s">
        <v>121</v>
      </c>
      <c r="J60" s="95">
        <v>0.66300000000000003</v>
      </c>
      <c r="K60" s="27"/>
      <c r="L60" s="28">
        <v>250</v>
      </c>
      <c r="M60" s="26">
        <f t="shared" si="23"/>
        <v>165.75</v>
      </c>
      <c r="N60" s="29">
        <v>8.35</v>
      </c>
      <c r="P60" s="31">
        <v>6000</v>
      </c>
      <c r="Q60" s="94">
        <f t="shared" si="24"/>
        <v>3978</v>
      </c>
      <c r="R60" s="29">
        <f t="shared" si="25"/>
        <v>220.39999999999998</v>
      </c>
      <c r="S60" s="33">
        <v>1.5</v>
      </c>
      <c r="T60" s="34"/>
      <c r="U60" s="35">
        <v>25</v>
      </c>
      <c r="V60" s="36" t="s">
        <v>1</v>
      </c>
      <c r="W60" s="35">
        <v>35.299999999999997</v>
      </c>
      <c r="X60" s="37" t="str">
        <f t="shared" si="26"/>
        <v>aktowa</v>
      </c>
      <c r="Y60" s="34"/>
      <c r="Z60" s="57" t="s">
        <v>88</v>
      </c>
      <c r="AA60" s="58">
        <v>255</v>
      </c>
      <c r="AB60" s="58">
        <v>440</v>
      </c>
      <c r="AC60" s="58">
        <v>360</v>
      </c>
      <c r="AE60" s="60">
        <v>6</v>
      </c>
      <c r="AF60" s="31">
        <f t="shared" si="27"/>
        <v>4</v>
      </c>
      <c r="AG60" s="40">
        <f t="shared" si="28"/>
        <v>24</v>
      </c>
      <c r="AH60" s="41">
        <v>15</v>
      </c>
      <c r="AI60" s="42">
        <v>20</v>
      </c>
    </row>
    <row r="61" spans="1:35" x14ac:dyDescent="0.2">
      <c r="A61" s="19">
        <v>15</v>
      </c>
      <c r="B61" s="102">
        <v>41833070</v>
      </c>
      <c r="C61" s="103" t="s">
        <v>87</v>
      </c>
      <c r="D61" s="45" t="s">
        <v>120</v>
      </c>
      <c r="E61" s="45"/>
      <c r="F61" s="92" t="s">
        <v>86</v>
      </c>
      <c r="G61" s="46" t="s">
        <v>85</v>
      </c>
      <c r="H61" s="47">
        <v>150</v>
      </c>
      <c r="I61" s="47" t="s">
        <v>122</v>
      </c>
      <c r="J61" s="91">
        <v>1.167</v>
      </c>
      <c r="K61" s="27"/>
      <c r="L61" s="90">
        <v>250</v>
      </c>
      <c r="M61" s="89">
        <f t="shared" si="23"/>
        <v>291.75</v>
      </c>
      <c r="N61" s="50">
        <v>11.4</v>
      </c>
      <c r="P61" s="59">
        <v>5000</v>
      </c>
      <c r="Q61" s="88">
        <f t="shared" si="24"/>
        <v>5835</v>
      </c>
      <c r="R61" s="50">
        <f t="shared" si="25"/>
        <v>248</v>
      </c>
      <c r="S61" s="53">
        <v>1.4</v>
      </c>
      <c r="T61" s="34"/>
      <c r="U61" s="54">
        <v>28</v>
      </c>
      <c r="V61" s="55" t="s">
        <v>1</v>
      </c>
      <c r="W61" s="54">
        <v>40</v>
      </c>
      <c r="X61" s="56" t="str">
        <f t="shared" si="26"/>
        <v>aktowa</v>
      </c>
      <c r="Y61" s="34"/>
      <c r="Z61" s="38" t="s">
        <v>84</v>
      </c>
      <c r="AA61" s="39">
        <v>285</v>
      </c>
      <c r="AB61" s="39">
        <v>480</v>
      </c>
      <c r="AC61" s="39">
        <v>405</v>
      </c>
      <c r="AE61" s="31">
        <v>6</v>
      </c>
      <c r="AF61" s="60">
        <f t="shared" si="27"/>
        <v>3.3333333333333335</v>
      </c>
      <c r="AG61" s="61">
        <f t="shared" si="28"/>
        <v>20</v>
      </c>
      <c r="AH61" s="62">
        <v>15</v>
      </c>
      <c r="AI61" s="63">
        <v>20</v>
      </c>
    </row>
    <row r="62" spans="1:35" x14ac:dyDescent="0.2">
      <c r="N62" s="68"/>
    </row>
    <row r="63" spans="1:35" s="2" customFormat="1" ht="33.75" customHeight="1" x14ac:dyDescent="0.2">
      <c r="A63" s="8" t="s">
        <v>57</v>
      </c>
      <c r="B63" s="9" t="s">
        <v>56</v>
      </c>
      <c r="C63" s="10" t="s">
        <v>55</v>
      </c>
      <c r="D63" s="9" t="s">
        <v>54</v>
      </c>
      <c r="E63" s="9" t="s">
        <v>53</v>
      </c>
      <c r="F63" s="9" t="s">
        <v>52</v>
      </c>
      <c r="G63" s="11" t="s">
        <v>51</v>
      </c>
      <c r="H63" s="9" t="s">
        <v>50</v>
      </c>
      <c r="I63" s="9" t="s">
        <v>49</v>
      </c>
      <c r="J63" s="12" t="s">
        <v>48</v>
      </c>
      <c r="K63" s="13"/>
      <c r="L63" s="9" t="s">
        <v>47</v>
      </c>
      <c r="M63" s="12" t="s">
        <v>46</v>
      </c>
      <c r="N63" s="14" t="s">
        <v>45</v>
      </c>
      <c r="P63" s="9" t="s">
        <v>44</v>
      </c>
      <c r="Q63" s="9" t="s">
        <v>43</v>
      </c>
      <c r="R63" s="9" t="s">
        <v>42</v>
      </c>
      <c r="S63" s="9" t="s">
        <v>41</v>
      </c>
      <c r="T63" s="15"/>
      <c r="U63" s="16" t="s">
        <v>40</v>
      </c>
      <c r="V63" s="16" t="s">
        <v>39</v>
      </c>
      <c r="W63" s="16" t="s">
        <v>38</v>
      </c>
      <c r="X63" s="16" t="s">
        <v>37</v>
      </c>
      <c r="Y63" s="15"/>
      <c r="Z63" s="16" t="s">
        <v>36</v>
      </c>
      <c r="AA63" s="17" t="s">
        <v>35</v>
      </c>
      <c r="AB63" s="18" t="s">
        <v>34</v>
      </c>
      <c r="AC63" s="18" t="s">
        <v>33</v>
      </c>
      <c r="AD63" s="15"/>
      <c r="AE63" s="18" t="s">
        <v>32</v>
      </c>
      <c r="AF63" s="16" t="s">
        <v>31</v>
      </c>
      <c r="AG63" s="18" t="s">
        <v>30</v>
      </c>
      <c r="AH63" s="18" t="s">
        <v>29</v>
      </c>
      <c r="AI63" s="18" t="s">
        <v>28</v>
      </c>
    </row>
    <row r="64" spans="1:35" x14ac:dyDescent="0.2">
      <c r="A64" s="19">
        <v>16</v>
      </c>
      <c r="B64" s="104" t="s">
        <v>123</v>
      </c>
      <c r="C64" s="44" t="s">
        <v>19</v>
      </c>
      <c r="D64" s="45" t="s">
        <v>108</v>
      </c>
      <c r="E64" s="45" t="s">
        <v>102</v>
      </c>
      <c r="F64" s="105" t="s">
        <v>95</v>
      </c>
      <c r="G64" s="46" t="s">
        <v>3</v>
      </c>
      <c r="H64" s="47">
        <v>75</v>
      </c>
      <c r="I64" s="45" t="s">
        <v>2</v>
      </c>
      <c r="J64" s="48"/>
      <c r="K64" s="27"/>
      <c r="L64" s="49">
        <v>100</v>
      </c>
      <c r="M64" s="48">
        <f t="shared" ref="M64" si="29">L64*J64</f>
        <v>0</v>
      </c>
      <c r="N64" s="50">
        <v>1.85</v>
      </c>
      <c r="P64" s="106">
        <v>2800</v>
      </c>
      <c r="Q64" s="87">
        <f t="shared" ref="Q64" si="30">J64*P64</f>
        <v>0</v>
      </c>
      <c r="R64" s="50">
        <f t="shared" ref="R64" si="31">N64*AG64+AI64</f>
        <v>20</v>
      </c>
      <c r="S64" s="53">
        <v>1.32</v>
      </c>
      <c r="T64" s="34"/>
      <c r="U64" s="54">
        <v>20</v>
      </c>
      <c r="V64" s="55" t="s">
        <v>1</v>
      </c>
      <c r="W64" s="54">
        <v>27.5</v>
      </c>
      <c r="X64" s="56" t="str">
        <f t="shared" ref="X64" si="32">IF(U64&gt;W64,"listowa",IF(U64=W64,"kwadratowa","aktowa"))</f>
        <v>aktowa</v>
      </c>
      <c r="Y64" s="34"/>
      <c r="Z64" s="57"/>
      <c r="AA64" s="58"/>
      <c r="AB64" s="58"/>
      <c r="AC64" s="58"/>
      <c r="AD64" s="34"/>
      <c r="AE64" s="60"/>
      <c r="AF64" s="60"/>
      <c r="AG64" s="61"/>
      <c r="AH64" s="62">
        <v>15</v>
      </c>
      <c r="AI64" s="63">
        <v>20</v>
      </c>
    </row>
  </sheetData>
  <mergeCells count="15">
    <mergeCell ref="L15:N15"/>
    <mergeCell ref="P15:S15"/>
    <mergeCell ref="U15:X15"/>
    <mergeCell ref="Z15:AC15"/>
    <mergeCell ref="AE15:AI15"/>
    <mergeCell ref="L1:N1"/>
    <mergeCell ref="P1:S1"/>
    <mergeCell ref="U1:X1"/>
    <mergeCell ref="Z1:AC1"/>
    <mergeCell ref="AE1:AI1"/>
    <mergeCell ref="L29:N29"/>
    <mergeCell ref="P29:S29"/>
    <mergeCell ref="U29:X29"/>
    <mergeCell ref="Z29:AC29"/>
    <mergeCell ref="AE29:AI29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&amp;L&amp;"Lato,Pogrubiony"&amp;7Packair Sp. z o.o.
&amp;"Lato,Standardowy"Przyprostynia, ul. Prandoty 150,
64-360 Zbąszyń&amp;C&amp;"Lato,Standardowy"www.&amp;"Lato,Pogrubiony"PACKAIR&amp;"Lato,Standardowy".pl&amp;8
producent i drukarnia kopert bąbelkowych&amp;R&amp;G</oddHeader>
    <oddFooter>&amp;C&amp;"Lato,Standardowy"&amp;8&amp;G</oddFooter>
  </headerFooter>
  <ignoredErrors>
    <ignoredError sqref="B6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koperty bąbel. i RBD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2025-07-11T10:58:30Z</dcterms:modified>
</cp:coreProperties>
</file>